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05" windowWidth="12120" windowHeight="7680" activeTab="1"/>
  </bookViews>
  <sheets>
    <sheet name="ΦΟΡΟΛ ΦΥΣ ΠΡ" sheetId="1" r:id="rId1"/>
    <sheet name="λύση ΦΠ" sheetId="4" r:id="rId2"/>
    <sheet name="ΚΛΙΜΑΚΕΣ" sheetId="5" r:id="rId3"/>
  </sheets>
  <definedNames>
    <definedName name="_ftn1" localSheetId="2">ΚΛΙΜΑΚΕΣ!$A$45</definedName>
    <definedName name="_ftnref1" localSheetId="2">ΚΛΙΜΑΚΕΣ!$A$42</definedName>
    <definedName name="_xlnm.Print_Area" localSheetId="2">ΚΛΙΜΑΚΕΣ!$A$1:$H$70</definedName>
  </definedNames>
  <calcPr calcId="125725"/>
</workbook>
</file>

<file path=xl/calcChain.xml><?xml version="1.0" encoding="utf-8"?>
<calcChain xmlns="http://schemas.openxmlformats.org/spreadsheetml/2006/main">
  <c r="E75" i="4"/>
  <c r="D75"/>
  <c r="E71"/>
  <c r="D71"/>
  <c r="E67"/>
  <c r="E101" s="1"/>
  <c r="D67"/>
  <c r="D101" s="1"/>
  <c r="E21"/>
  <c r="E79" s="1"/>
  <c r="E15"/>
  <c r="E73" s="1"/>
  <c r="I5" i="1"/>
  <c r="D25" i="4" s="1"/>
  <c r="C8" i="5"/>
  <c r="C7"/>
  <c r="E7"/>
  <c r="E8"/>
  <c r="E6"/>
  <c r="C6"/>
  <c r="E56"/>
  <c r="E7" i="4"/>
  <c r="E41" s="1"/>
  <c r="E13"/>
  <c r="D13"/>
  <c r="D14"/>
  <c r="D72" s="1"/>
  <c r="D17"/>
  <c r="D20"/>
  <c r="D78" s="1"/>
  <c r="D9"/>
  <c r="D42" s="1"/>
  <c r="E4"/>
  <c r="E9"/>
  <c r="E14"/>
  <c r="E72" s="1"/>
  <c r="E17"/>
  <c r="D4"/>
  <c r="D62" s="1"/>
  <c r="D6"/>
  <c r="D64" s="1"/>
  <c r="A56"/>
  <c r="E25"/>
  <c r="E48" s="1"/>
  <c r="E42"/>
  <c r="E62"/>
  <c r="E65"/>
  <c r="E100" s="1"/>
  <c r="E84" l="1"/>
  <c r="E107" s="1"/>
  <c r="E89"/>
  <c r="D33"/>
  <c r="D35" s="1"/>
  <c r="D38" s="1"/>
  <c r="E30"/>
  <c r="D48"/>
  <c r="D84"/>
  <c r="D107" s="1"/>
  <c r="E33"/>
  <c r="E35" s="1"/>
  <c r="E38" s="1"/>
  <c r="D92"/>
  <c r="D94" s="1"/>
  <c r="D97" s="1"/>
  <c r="E92"/>
  <c r="E94" s="1"/>
  <c r="E97" s="1"/>
  <c r="E36"/>
  <c r="E95"/>
  <c r="D95" l="1"/>
  <c r="D105" s="1"/>
  <c r="D36"/>
  <c r="D37" s="1"/>
  <c r="E105"/>
  <c r="D46"/>
  <c r="D96" l="1"/>
  <c r="E46"/>
</calcChain>
</file>

<file path=xl/sharedStrings.xml><?xml version="1.0" encoding="utf-8"?>
<sst xmlns="http://schemas.openxmlformats.org/spreadsheetml/2006/main" count="272" uniqueCount="174">
  <si>
    <t>1.</t>
  </si>
  <si>
    <t>2.</t>
  </si>
  <si>
    <t>Παρακράτηση Αμοιβών ΔΣ</t>
  </si>
  <si>
    <t>Φόρος Διανεμομένων Κερδών</t>
  </si>
  <si>
    <t>Χαρτόσημο αμοιβών ΔΣ</t>
  </si>
  <si>
    <t>Τακτικό Αποθεματικό</t>
  </si>
  <si>
    <t>Α' Μέρισμα</t>
  </si>
  <si>
    <t>Προκατ. Φόρου</t>
  </si>
  <si>
    <t>Εισόδημα μισθωτών υπηρεσιών</t>
  </si>
  <si>
    <t>Στήλη Υπόχρεου</t>
  </si>
  <si>
    <t>Στήλη της Συζύγου</t>
  </si>
  <si>
    <t>Α.</t>
  </si>
  <si>
    <t>Β.</t>
  </si>
  <si>
    <t>Γ.</t>
  </si>
  <si>
    <r>
      <t xml:space="preserve">ΠΙΝΑΚΑΣ 4 - </t>
    </r>
    <r>
      <rPr>
        <i/>
        <sz val="8"/>
        <color indexed="8"/>
        <rFont val="Calibri"/>
        <family val="2"/>
        <charset val="161"/>
      </rPr>
      <t>ΦΟΡΟΛΟΓΟΥΜΕΝΑ ΕΙΣΟΔΗΜΑΤΑ</t>
    </r>
  </si>
  <si>
    <r>
      <t xml:space="preserve">ΠΙΝΑΚΑΣ 5 - </t>
    </r>
    <r>
      <rPr>
        <i/>
        <sz val="8"/>
        <color indexed="8"/>
        <rFont val="Calibri"/>
        <family val="2"/>
        <charset val="161"/>
      </rPr>
      <t>ΠΡΟΣ/ΜΟΣ ΕΤΗΣΙΑΣ ΑΝΤΙΚ/ΚΗΣ ΔΑΠΑΝΗΣ</t>
    </r>
  </si>
  <si>
    <t xml:space="preserve">Ετήσια Αντικ/κή δαπάνη βάση: </t>
  </si>
  <si>
    <t>γ.   Αυτοκίνητα Ι.Χ.</t>
  </si>
  <si>
    <t>ζ.  Τοκοχρεωλυτικής Απόσβεσης Δανείων</t>
  </si>
  <si>
    <r>
      <t xml:space="preserve">ΠΙΝΑΚΑΣ 6 - </t>
    </r>
    <r>
      <rPr>
        <i/>
        <sz val="8"/>
        <color indexed="8"/>
        <rFont val="Calibri"/>
        <family val="2"/>
        <charset val="161"/>
      </rPr>
      <t>ΠΟΣΑ ΠΟΥ ΜΕΙΩΝΟΥΝ ΤΗΝ ΕΤΗΣΙΑ ΔΑΠΑΝΗ</t>
    </r>
  </si>
  <si>
    <t>3. Εισοδήματα που απεκτήθησαν και απαλλάσονται από τον φόρο ή φορολογούνται με ειδικό τρόπο, καθώς και μερίσματα ΑΕ, ΕΠΕ</t>
  </si>
  <si>
    <t>α.   Ιδιοκατ/νης-μισθωμένης-παραχ/νης κατοικίας</t>
  </si>
  <si>
    <t xml:space="preserve">Ο σύζυγος </t>
  </si>
  <si>
    <t xml:space="preserve">Η σύζυγος </t>
  </si>
  <si>
    <t xml:space="preserve">Γ. </t>
  </si>
  <si>
    <t>Κοινά περιουσιακά στοιχεία δαπανες</t>
  </si>
  <si>
    <t>2. έξοδα Ιατρικής περίθαλψης</t>
  </si>
  <si>
    <t>Έχει εισόδημα από Εμπορικές επιχειρήσεις:</t>
  </si>
  <si>
    <t>3. έξοδα Νοσοκομειακής περίθαλψης</t>
  </si>
  <si>
    <r>
      <t xml:space="preserve">ΠΙΝΑΚΑΣ 8 - </t>
    </r>
    <r>
      <rPr>
        <i/>
        <sz val="8"/>
        <color indexed="8"/>
        <rFont val="Calibri"/>
        <family val="2"/>
        <charset val="161"/>
      </rPr>
      <t>ΠΡΟΚΑΤΑΒΛΗΘΕΝΤΕΣ -ΠΑΡΑΚΡΑΤΗΘΕΝΤΕΣ ΦΟΡΟΙ</t>
    </r>
  </si>
  <si>
    <t>9. Φόρος που παρακρατήθηκε σε μισθούς Συντάξεις</t>
  </si>
  <si>
    <r>
      <t xml:space="preserve">Ζητείται: </t>
    </r>
    <r>
      <rPr>
        <sz val="11"/>
        <color theme="1"/>
        <rFont val="Calibri"/>
        <family val="2"/>
        <charset val="161"/>
        <scheme val="minor"/>
      </rPr>
      <t xml:space="preserve"> </t>
    </r>
  </si>
  <si>
    <r>
      <t xml:space="preserve">ΔΗΛΩΣΗ ΦΟΡΟΛΟΓΙΑΣ ΕΙΣΟΔΗΜΑΤΟΣ </t>
    </r>
    <r>
      <rPr>
        <b/>
        <sz val="22"/>
        <color indexed="8"/>
        <rFont val="Calibri"/>
        <family val="2"/>
        <charset val="161"/>
      </rPr>
      <t>Ε1</t>
    </r>
  </si>
  <si>
    <t>Δηλωθέντα Εισοδήματα</t>
  </si>
  <si>
    <t>Εισοδήματα Προσδιοριζόμενα με τον "Αντικειμενικό τρόπο"</t>
  </si>
  <si>
    <t>Έχει εισοδήματα από μερίσματα μετοχών:</t>
  </si>
  <si>
    <t>ΦΟΡΟΛΟΓΗΤΕΟ ΕΙΣΟΔΗΜΑ</t>
  </si>
  <si>
    <r>
      <t xml:space="preserve">ΔΗΛΩΣΕΙΣ ΦΟΡΟΛΟΓΙΑΣ ΕΙΣΟΔΗΜΑΤΟΣ </t>
    </r>
    <r>
      <rPr>
        <b/>
        <sz val="22"/>
        <color indexed="8"/>
        <rFont val="Calibri"/>
        <family val="2"/>
        <charset val="161"/>
      </rPr>
      <t>Ε1</t>
    </r>
  </si>
  <si>
    <t>9.  Δεδ/μένοι Τόκοι για Στεγ/κά Δάνεια Α κατοικίας</t>
  </si>
  <si>
    <t>Φόρος που παρακρατήθηκε</t>
  </si>
  <si>
    <t>Μειώσεις από τον φόρο</t>
  </si>
  <si>
    <t>Οφειλόμενος φόρος</t>
  </si>
  <si>
    <t>1.  Υπολογισμός Φορολογητέου Εισοδήματος &amp; Φόρου (για κάθε φυσικό πρόσωπο)</t>
  </si>
  <si>
    <t>Στήλη    Υπόχρεου</t>
  </si>
  <si>
    <r>
      <t xml:space="preserve">ΠΙΝΑΚΑΣ 4 - </t>
    </r>
    <r>
      <rPr>
        <b/>
        <i/>
        <sz val="8"/>
        <color indexed="8"/>
        <rFont val="Calibri"/>
        <family val="2"/>
        <charset val="161"/>
      </rPr>
      <t>ΦΟΡΟΛΟΓΟΥΜΕΝΑ ΕΙΣΟΔΗΜΑΤΑ</t>
    </r>
  </si>
  <si>
    <r>
      <t xml:space="preserve">ΠΙΝΑΚΑΣ 5 - </t>
    </r>
    <r>
      <rPr>
        <b/>
        <i/>
        <sz val="8"/>
        <color indexed="8"/>
        <rFont val="Calibri"/>
        <family val="2"/>
        <charset val="161"/>
      </rPr>
      <t>ΠΡΟΣ/ΜΟΣ ΕΤΗΣΙΑΣ ΑΝΤΙΚ/ΚΗΣ ΔΑΠΑΝΗΣ</t>
    </r>
  </si>
  <si>
    <r>
      <t xml:space="preserve">ΠΙΝΑΚΑΣ 7 - </t>
    </r>
    <r>
      <rPr>
        <b/>
        <i/>
        <sz val="8"/>
        <color indexed="8"/>
        <rFont val="Calibri"/>
        <family val="2"/>
        <charset val="161"/>
      </rPr>
      <t>ΠΟΣΑ ΔΑΠΑΝΩΝ ΠΟΥ ΑΦΑΙΡΟΥΝΤΑΙ ΑΠΌ ΣΥΝΟΛ. ΕΙΣΟΔ. Η ΦΟΡΟ</t>
    </r>
  </si>
  <si>
    <r>
      <t xml:space="preserve">ΠΙΝΑΚΑΣ 6 - </t>
    </r>
    <r>
      <rPr>
        <b/>
        <i/>
        <sz val="8"/>
        <color indexed="8"/>
        <rFont val="Calibri"/>
        <family val="2"/>
        <charset val="161"/>
      </rPr>
      <t>ΠΟΣΑ ΠΟΥ ΜΕΙΩΝΟΥΝ ΤΗΝ ΕΤΗΣΙΑ ΔΑΠΑΝΗ</t>
    </r>
  </si>
  <si>
    <r>
      <t xml:space="preserve">ΠΙΝΑΚΑΣ 8 - </t>
    </r>
    <r>
      <rPr>
        <b/>
        <i/>
        <sz val="8"/>
        <color indexed="8"/>
        <rFont val="Calibri"/>
        <family val="2"/>
        <charset val="161"/>
      </rPr>
      <t>ΠΡΟΚΑΤΑΒΛΗΘΕΝΤΕΣ -ΠΑΡΑΚΡΑΤΗΘΕΝΤΕΣ ΦΟΡΟΙ</t>
    </r>
  </si>
  <si>
    <t>Πλέον: Ελάχ. Αντικ/κή δαπάνη διαβίωσης</t>
  </si>
  <si>
    <t>Δηλ. τα εισοδήματα και ο φόρος για το ζεύγος θα διαμορφωθούν ως εξής:</t>
  </si>
  <si>
    <r>
      <t xml:space="preserve">ΣΥΝΟΛΟ ΑΝΤΙΚ/ΚΩΝ ΔΑΠΑΝΩΝ </t>
    </r>
    <r>
      <rPr>
        <i/>
        <sz val="9"/>
        <color indexed="8"/>
        <rFont val="Calibri"/>
        <family val="2"/>
        <charset val="161"/>
      </rPr>
      <t>(από πίνακα 5 &amp; 6)</t>
    </r>
  </si>
  <si>
    <t>ΣΥΝΟΛΟ ΕΙΣΟΔΗΜ. ΛΟΓΩ ΑΝΤΙΚΕΙΜ. ΔΑΠΑΝΩΝ</t>
  </si>
  <si>
    <r>
      <t xml:space="preserve"> -    Ο σύζ. &amp; η σύζ. ε</t>
    </r>
    <r>
      <rPr>
        <sz val="11"/>
        <color indexed="8"/>
        <rFont val="Calibri"/>
        <family val="2"/>
        <charset val="161"/>
      </rPr>
      <t>ίναι επίσης συνιδιοκτήτες (από 50%) ενός σπιτιού 70 τμ το οποίο ενοικιάζουν και εισέπραξαν:</t>
    </r>
  </si>
  <si>
    <t>Φόρος προς καταβολή (+) / ( - )επιστροφή</t>
  </si>
  <si>
    <t>Πλέον: Ειδική εισφορά αλληλεγγύης</t>
  </si>
  <si>
    <t>Διαφορά δηλωθέντων - αντικ/νικών εισοδημ.</t>
  </si>
  <si>
    <t>Σύνολο Οικογ/κής διαφοράς δηλωθ.- αντικ.*</t>
  </si>
  <si>
    <t>Κλίμακα       εισοδήματος</t>
  </si>
  <si>
    <t>Φόρος κλίμακας</t>
  </si>
  <si>
    <t>Σύνολο</t>
  </si>
  <si>
    <t>(ευρώ)</t>
  </si>
  <si>
    <t>%</t>
  </si>
  <si>
    <t>Υπερβάλλον</t>
  </si>
  <si>
    <t>Φορ/κός συν/στής</t>
  </si>
  <si>
    <t>Εισοδήματος  Φόρου</t>
  </si>
  <si>
    <t>0 - 12.000</t>
  </si>
  <si>
    <t xml:space="preserve">Σε περίπτωση διανομής κερδών διενεργείται επιπλέον φορολόγηση επί του διανεμόμενου ποσού με συντελεστή φόρου 10%. </t>
  </si>
  <si>
    <r>
      <rPr>
        <i/>
        <sz val="14"/>
        <color indexed="8"/>
        <rFont val="Calibri"/>
        <family val="2"/>
        <charset val="161"/>
      </rPr>
      <t xml:space="preserve">Ε1 </t>
    </r>
    <r>
      <rPr>
        <i/>
        <sz val="9"/>
        <color indexed="8"/>
        <rFont val="Calibri"/>
        <family val="2"/>
        <charset val="161"/>
      </rPr>
      <t xml:space="preserve">                                         Κοινή Δήλωση Ζεύγους</t>
    </r>
  </si>
  <si>
    <t>Φορος εισοδήματος Εμπορικών επιχ.</t>
  </si>
  <si>
    <r>
      <rPr>
        <sz val="11"/>
        <color indexed="8"/>
        <rFont val="Times New Roman"/>
        <family val="1"/>
        <charset val="161"/>
      </rPr>
      <t xml:space="preserve"> Ο φόρος που έχει παρακρατηθεί είναι :</t>
    </r>
  </si>
  <si>
    <r>
      <rPr>
        <sz val="11"/>
        <color indexed="8"/>
        <rFont val="Calibri"/>
        <family val="2"/>
        <charset val="161"/>
      </rPr>
      <t xml:space="preserve"> Ο καθαρός μισθός του πρό φόρων είναι :</t>
    </r>
  </si>
  <si>
    <r>
      <rPr>
        <sz val="11"/>
        <color indexed="8"/>
        <rFont val="Calibri"/>
        <family val="2"/>
        <charset val="161"/>
      </rPr>
      <t xml:space="preserve"> Έχει ένα επιβατικό αυτοκίνητο 1300κ.ε. που έχει  "αντικειμενική δαπάνη":</t>
    </r>
  </si>
  <si>
    <t>Φορος εισοδήματος Ακινήτων</t>
  </si>
  <si>
    <t xml:space="preserve">Σύνολο Φόρου </t>
  </si>
  <si>
    <t>Σημειώσεις</t>
  </si>
  <si>
    <t>Συντελεστές ΑΕ</t>
  </si>
  <si>
    <t xml:space="preserve">Φόρος Εισοδήματος </t>
  </si>
  <si>
    <t>Έχει εισόδημα από Γεωργικές επιχειρήσεις :</t>
  </si>
  <si>
    <r>
      <t xml:space="preserve">      </t>
    </r>
    <r>
      <rPr>
        <b/>
        <i/>
        <sz val="14"/>
        <color indexed="8"/>
        <rFont val="Calibri"/>
        <family val="2"/>
        <charset val="161"/>
      </rPr>
      <t xml:space="preserve">Ε1  </t>
    </r>
    <r>
      <rPr>
        <b/>
        <i/>
        <sz val="9"/>
        <color indexed="8"/>
        <rFont val="Calibri"/>
        <family val="2"/>
        <charset val="161"/>
      </rPr>
      <t xml:space="preserve">                            Κοινή Δήλωση Ζεύγους</t>
    </r>
  </si>
  <si>
    <t>Εισόδηματα από επιχειρ. δραστηριότητες</t>
  </si>
  <si>
    <t xml:space="preserve"> -Εισόδημα από Εμπορικές Επιχ.</t>
  </si>
  <si>
    <t xml:space="preserve"> -Εισόδημα από Γεωργικές Επιχ.</t>
  </si>
  <si>
    <t>Εισόδημα Κεφαλαίου</t>
  </si>
  <si>
    <t xml:space="preserve">   -Εισόδημα από Ακίνητα</t>
  </si>
  <si>
    <t xml:space="preserve">                   -Εισόδημα από Ακίνητα</t>
  </si>
  <si>
    <t>(Πρόκειται για ατομική επιχείρηση)</t>
  </si>
  <si>
    <t>Ο φόρος που έχει παρακρατηθεί είναι :</t>
  </si>
  <si>
    <t>Ο καθαρός μισθός της πρό φόρων είναι :</t>
  </si>
  <si>
    <r>
      <rPr>
        <b/>
        <i/>
        <sz val="14"/>
        <color indexed="8"/>
        <rFont val="Calibri"/>
        <family val="2"/>
        <charset val="161"/>
      </rPr>
      <t xml:space="preserve">Ε1            </t>
    </r>
    <r>
      <rPr>
        <b/>
        <i/>
        <sz val="9"/>
        <color indexed="8"/>
        <rFont val="Calibri"/>
        <family val="2"/>
        <charset val="161"/>
      </rPr>
      <t>Δήλωση του συζύγου μόνο</t>
    </r>
  </si>
  <si>
    <r>
      <rPr>
        <b/>
        <i/>
        <sz val="14"/>
        <color indexed="8"/>
        <rFont val="Calibri"/>
        <family val="2"/>
        <charset val="161"/>
      </rPr>
      <t xml:space="preserve">Ε1            </t>
    </r>
    <r>
      <rPr>
        <b/>
        <i/>
        <sz val="9"/>
        <color indexed="8"/>
        <rFont val="Calibri"/>
        <family val="2"/>
        <charset val="161"/>
      </rPr>
      <t>Δήλωση της συζύγου μόνο</t>
    </r>
  </si>
  <si>
    <t xml:space="preserve">1.  Να συμπληρώσετε την παρακάτω Φορολ. Δήλωση Ε1 κατάλληλα (ανα φυσικό πρόσωπο σύμφωνα με αυτά που ορίζει ο Νόμος) κατόπιν να υπολογίσετε το Φορολογητέο Εισόδημα &amp; το ποσό του Φόρου, για κάθε φυσικό πρόσωπο. </t>
  </si>
  <si>
    <t>μειον: μειώσεις φόρου</t>
  </si>
  <si>
    <t>Έως  20.000</t>
  </si>
  <si>
    <t>30.001 - 40.000</t>
  </si>
  <si>
    <t>20.001 - 30.000</t>
  </si>
  <si>
    <t>Ο φόρος που προκύπτει για το εισόδημα από ατομική αγροτική επιχείρηση μειώνεται όπως ακριβώς των μισθωτών/συνταξιούχων.</t>
  </si>
  <si>
    <t>Στην περίπτωση που αποκτάται εισόδημα από μισθούς και συντάξεις μαζί με εισόδημα ατομικής αγροτικής επιχείρησης, η μείωση φόρου υπολογίζεται μία φορά για το σύνολο των εισοδημάτων.</t>
  </si>
  <si>
    <t>Στην περίπτωση που αποκτάται εισόδημα από μισθωτή εργασία και συντάξεις ή και από ατομική αγροτική επιχείρηση μαζί με εισόδημα από λοιπές κατηγορίες, η μείωση του φόρου θα είναι αυτή που αναλογεί μόνο στο μέρος του εισοδήματος που προέρχεται αποκλειστικά από μισθωτή εργασία και συντάξεις ή και από ατομική αγροτική επιχείρηση.</t>
  </si>
  <si>
    <t>Το καθαρό εισόδημα που προκύπτει από τα βιβλία φορολογείται με βάση την κλίμακα των μισθωτών/συνταξιούχων αφού προστεθεί σε τυχόν εισοδήματα από μισθούς και συντάξεις. Για τα κέρδη από επιχειρηματική δραστηριότητα δεν εφαρμόζονται οι μειώσεις που ισχύουν για τους μισθωτούς/συνταξιούχους.</t>
  </si>
  <si>
    <t>1.    Ατομική αγροτική επιχείρηση</t>
  </si>
  <si>
    <t>2.   Ελεύθεροι επαγγελματίες</t>
  </si>
  <si>
    <r>
      <t>ü</t>
    </r>
    <r>
      <rPr>
        <sz val="7"/>
        <color indexed="8"/>
        <rFont val="Times New Roman"/>
        <family val="1"/>
        <charset val="161"/>
      </rPr>
      <t xml:space="preserve">  </t>
    </r>
    <r>
      <rPr>
        <b/>
        <sz val="12"/>
        <color indexed="8"/>
        <rFont val="Times New Roman"/>
        <family val="1"/>
        <charset val="161"/>
      </rPr>
      <t>Οι προσωπικές εταιρείες (δηλ. ΟΕ, ΕΕ)</t>
    </r>
    <r>
      <rPr>
        <sz val="12"/>
        <color indexed="8"/>
        <rFont val="Times New Roman"/>
        <family val="1"/>
        <charset val="161"/>
      </rPr>
      <t xml:space="preserve"> που συστήθηκαν στην ημεδαπή ή την αλλοδαπή,</t>
    </r>
  </si>
  <si>
    <r>
      <t>ü</t>
    </r>
    <r>
      <rPr>
        <sz val="7"/>
        <color indexed="8"/>
        <rFont val="Times New Roman"/>
        <family val="1"/>
        <charset val="161"/>
      </rPr>
      <t xml:space="preserve">  </t>
    </r>
    <r>
      <rPr>
        <b/>
        <sz val="12"/>
        <color indexed="8"/>
        <rFont val="Times New Roman"/>
        <family val="1"/>
        <charset val="161"/>
      </rPr>
      <t>Οι συνεταιρισμοί και ενώσεις αυτών</t>
    </r>
    <r>
      <rPr>
        <sz val="12"/>
        <color indexed="8"/>
        <rFont val="Times New Roman"/>
        <family val="1"/>
        <charset val="161"/>
      </rPr>
      <t>,</t>
    </r>
  </si>
  <si>
    <r>
      <t>ü</t>
    </r>
    <r>
      <rPr>
        <sz val="7"/>
        <color indexed="8"/>
        <rFont val="Times New Roman"/>
        <family val="1"/>
        <charset val="161"/>
      </rPr>
      <t xml:space="preserve">  </t>
    </r>
    <r>
      <rPr>
        <b/>
        <sz val="12"/>
        <color indexed="8"/>
        <rFont val="Times New Roman"/>
        <family val="1"/>
        <charset val="161"/>
      </rPr>
      <t>Οι κοινωνίες αστικού δικαίου, αστικές κερδοσκοπικές ή μη κερδοσκοπικές εταιρείες, συμμετοχικές ή αφανείς εφόσον ασκούν επιχείρηση ή επάγγελμα,</t>
    </r>
  </si>
  <si>
    <r>
      <t>ü</t>
    </r>
    <r>
      <rPr>
        <sz val="7"/>
        <color indexed="8"/>
        <rFont val="Times New Roman"/>
        <family val="1"/>
        <charset val="161"/>
      </rPr>
      <t xml:space="preserve">  </t>
    </r>
    <r>
      <rPr>
        <b/>
        <sz val="12"/>
        <color indexed="8"/>
        <rFont val="Times New Roman"/>
        <family val="1"/>
        <charset val="161"/>
      </rPr>
      <t>Οι  κοινοπραξίες</t>
    </r>
    <r>
      <rPr>
        <sz val="12"/>
        <color indexed="8"/>
        <rFont val="Times New Roman"/>
        <family val="1"/>
        <charset val="161"/>
      </rPr>
      <t>,</t>
    </r>
  </si>
  <si>
    <r>
      <t>ü</t>
    </r>
    <r>
      <rPr>
        <sz val="7"/>
        <color indexed="8"/>
        <rFont val="Times New Roman"/>
        <family val="1"/>
        <charset val="161"/>
      </rPr>
      <t xml:space="preserve">  </t>
    </r>
    <r>
      <rPr>
        <sz val="12"/>
        <color indexed="8"/>
        <rFont val="Times New Roman"/>
        <family val="1"/>
        <charset val="161"/>
      </rPr>
      <t>Οι νομικές οντότητες που ορίζονται στο άρθρο 2 του Κ.Φ.Ε. και δεν περιλαμβάνονται σε μια από τις προηγούμενες περιπτώσεις.</t>
    </r>
  </si>
  <si>
    <r>
      <t xml:space="preserve">Τα κέρδη από επιχειρηματική δραστηριότητα, </t>
    </r>
    <r>
      <rPr>
        <b/>
        <u/>
        <sz val="11"/>
        <color indexed="8"/>
        <rFont val="Times New Roman"/>
        <family val="1"/>
        <charset val="161"/>
      </rPr>
      <t xml:space="preserve">φορολογούνται με συντελεστή  29%, </t>
    </r>
    <r>
      <rPr>
        <b/>
        <sz val="11"/>
        <color indexed="8"/>
        <rFont val="Times New Roman"/>
        <family val="1"/>
        <charset val="161"/>
      </rPr>
      <t xml:space="preserve"> για τους  κάτωθι αναφερόμενους υπόχρεους, που τηρούν απλογραφικά βιβλία,: </t>
    </r>
  </si>
  <si>
    <t>Το συνολικό καθαρό εισόδημά τους αρχικά υποβάλλεται σε φόρο 29%.</t>
  </si>
  <si>
    <r>
      <t>·</t>
    </r>
    <r>
      <rPr>
        <i/>
        <sz val="11"/>
        <color indexed="8"/>
        <rFont val="Times New Roman"/>
        <family val="1"/>
        <charset val="161"/>
      </rPr>
      <t xml:space="preserve">            </t>
    </r>
    <r>
      <rPr>
        <i/>
        <u/>
        <sz val="11"/>
        <color indexed="8"/>
        <rFont val="Times New Roman"/>
        <family val="1"/>
        <charset val="161"/>
      </rPr>
      <t xml:space="preserve">Με την παρακράτηση αυτή εξαντλείται η φορολογική υποχρέωση των συμμετεχόντων σε αυτά, φυσικών προσώπων. </t>
    </r>
  </si>
  <si>
    <t>12.001 - 35.000</t>
  </si>
  <si>
    <r>
      <t xml:space="preserve">Τα κέρδη από ατομική αγροτική επιχείρηση </t>
    </r>
    <r>
      <rPr>
        <b/>
        <i/>
        <u/>
        <sz val="12"/>
        <color indexed="8"/>
        <rFont val="Times New Roman"/>
        <family val="1"/>
        <charset val="161"/>
      </rPr>
      <t>φορολογούνται αυτοτελώς με την κλίμακα των μισθωτών/συνταξιούχων.</t>
    </r>
  </si>
  <si>
    <t>Η ειδική εισφορά αλληλεγγύης, που επιβάλλεται στο συνολικό καθαρό εισόδημα της προηγούμενης παραγράφου, υπολογίζεται ως εξής:</t>
  </si>
  <si>
    <t>Εισφ. Αλληλεγγύης</t>
  </si>
  <si>
    <t>12.001 - 20.000</t>
  </si>
  <si>
    <t>2,2%</t>
  </si>
  <si>
    <t>5,00%</t>
  </si>
  <si>
    <t>6,50%</t>
  </si>
  <si>
    <t>40.001 - 65.000</t>
  </si>
  <si>
    <t>7,50%</t>
  </si>
  <si>
    <t>65.001 - 220.000</t>
  </si>
  <si>
    <t>9,00%</t>
  </si>
  <si>
    <t>&gt;220.000</t>
  </si>
  <si>
    <t>10,00%</t>
  </si>
  <si>
    <t>Επιβάλλεται ειδική εισφορά αλληλεγγύης στα εισοδήματα άνω των δώδεκα χιλιάδων (12.000) ευρώ των φυσικών προσώπων ή σχολάζουσας κληρονομίας. Για την επιβολή της εισφοράς λαμβάνεται υπόψη το σύνολο του εισοδήματος, όπως αυτό προκύπτει από την άθροιση των εισοδημάτων από μισθωτή εργασία και συντάξεις, από επιχειρηματική δραστηριότητα, από κεφάλαιο, από υπεραξία μεταβίβασης κεφαλαίου, φορολογούμενο ή απαλλασσόμενο, πραγματικό ή τεκμαρτό.</t>
  </si>
  <si>
    <t>Ι.    Κλίμακα φορολόγησης Μισθωτών- Συνταξιούχων -Ατομικών εμπορικών επιχειρήσεων- Ατομικών Γεωργικών επιχειρήσεων - Ελευθέρων επαγγελματιών</t>
  </si>
  <si>
    <t>ΙΙ.    Φορολογία εισοδήματος εμπορικών επιχειρήσεων που τηρούν απλογραφικά βιβλία (πρώην Β’ Κατηγορίας) :</t>
  </si>
  <si>
    <t>ΙΙΙ.   Φορολογία εισοδήματος Νομικών Προσώπων που τηρούν διπλογραφικά βιβλία (πρώην Γ’ Κατηγορίας):</t>
  </si>
  <si>
    <t>ΙV.   Κλίμακα φορολόγησης εισοδήματος Ακινήτων</t>
  </si>
  <si>
    <t>V.   ΕΙΔΙΚΗ ΕΙΣΦΟΡΑ ΑΛΛΗΛΕΓΓΥΗΣ</t>
  </si>
  <si>
    <r>
      <t xml:space="preserve">Εισόδημα       </t>
    </r>
    <r>
      <rPr>
        <b/>
        <i/>
        <sz val="10"/>
        <color indexed="63"/>
        <rFont val="Open Sans"/>
      </rPr>
      <t>(Ευρώ)</t>
    </r>
  </si>
  <si>
    <t xml:space="preserve">ΑΣΚΗΣΗ ΦΟΡΟΛΟΓΙΑΣ ΦΥΣΙΚΩΝ ΠΡΟΣΩΠΩΝ </t>
  </si>
  <si>
    <r>
      <rPr>
        <i/>
        <u/>
        <sz val="11"/>
        <rFont val="Calibri"/>
        <family val="2"/>
        <charset val="161"/>
      </rPr>
      <t>Παρατήρηση:</t>
    </r>
    <r>
      <rPr>
        <i/>
        <sz val="11"/>
        <rFont val="Calibri"/>
        <family val="2"/>
        <charset val="161"/>
      </rPr>
      <t xml:space="preserve"> Επειδή υπάρχει έγγαμο ζευγάρι την δήλωση θα την κάνουν από κοινού </t>
    </r>
  </si>
  <si>
    <t xml:space="preserve">3.  ατομικές εμπορικές επιχειρήσεις </t>
  </si>
  <si>
    <r>
      <t xml:space="preserve">Το καθαρό εισόδημα που προκύπτει από </t>
    </r>
    <r>
      <rPr>
        <b/>
        <u/>
        <sz val="12"/>
        <color indexed="8"/>
        <rFont val="Times New Roman"/>
        <family val="1"/>
        <charset val="161"/>
      </rPr>
      <t>ατομικές εμπορικές επιχειρήσεις</t>
    </r>
    <r>
      <rPr>
        <b/>
        <sz val="12"/>
        <color indexed="8"/>
        <rFont val="Times New Roman"/>
        <family val="1"/>
        <charset val="161"/>
      </rPr>
      <t xml:space="preserve">  με απλογραφικά βιβλία,  φορολογείται στο όνομα των φυσικών προσώπων/εταίρων με βάση την κλίμακα των μισθωτών/συνταξιούχων αφού προστεθεί σε τυχόν εισοδήματα από μισθούς και συντάξεις. Για τα κέρδη από επιχειρηματική δραστηριότητα δεν εφαρμόζονται οι μειώσεις που ισχύουν για τους μισθωτούς/συνταξιούχους.</t>
    </r>
  </si>
  <si>
    <t>Μειώσεις φόρου</t>
  </si>
  <si>
    <t>χωρίς παιδί</t>
  </si>
  <si>
    <t>Εισόδημα</t>
  </si>
  <si>
    <t>Μείωση</t>
  </si>
  <si>
    <t xml:space="preserve"> -10 ευρώ ανά 1000 ευρώ εισοδηματος</t>
  </si>
  <si>
    <t>με 1 παιδί</t>
  </si>
  <si>
    <t>με 2 παιδιά</t>
  </si>
  <si>
    <t>με 3 παιδιά</t>
  </si>
  <si>
    <t>Οικογένεια η οποία αποτελείται από ένα ζεύγος με δύο ανήλικα προστατευόμενα τέκνα. Για το προηγούμενο έτος υπάρχουν τα ακόλουθα oικονομικά στοιχεία:</t>
  </si>
  <si>
    <t xml:space="preserve"> Έχει ένα επιβατικό αυτοκίνητο 1.600κ.ε. που έχει  "αντικειμενική δαπάνη":</t>
  </si>
  <si>
    <r>
      <t xml:space="preserve"> -  Το ζεύγος ε</t>
    </r>
    <r>
      <rPr>
        <sz val="12"/>
        <color indexed="8"/>
        <rFont val="Times New Roman"/>
        <family val="1"/>
        <charset val="161"/>
      </rPr>
      <t xml:space="preserve">ίναι συνιδιοκτήτες (από 50%) μιας μονοκατοικίας 150τμ,  στην οποία και η οποία έχει "αντικειμενικές δαπάνες" =  </t>
    </r>
  </si>
  <si>
    <r>
      <t xml:space="preserve"> -   Πλήρωσαν για δόσεις δανείου </t>
    </r>
    <r>
      <rPr>
        <i/>
        <sz val="10"/>
        <color indexed="8"/>
        <rFont val="Calibri"/>
        <family val="2"/>
        <charset val="161"/>
      </rPr>
      <t>(Χρεολ.+Τόκοι)</t>
    </r>
    <r>
      <rPr>
        <sz val="11"/>
        <color theme="1"/>
        <rFont val="Calibri"/>
        <family val="2"/>
        <charset val="161"/>
        <scheme val="minor"/>
      </rPr>
      <t xml:space="preserve"> του σπιτιού τους:</t>
    </r>
  </si>
  <si>
    <t>Ανάλωση κεφαλαίου που ήδη φορολογήθηκε τα προηγούμενα χρόνια</t>
  </si>
  <si>
    <t xml:space="preserve"> -Η σύζυγος αγόρασε το αυτοκίνητο μέσα στο έτος πληρώνοντας το 30% μετρητά και τα υπόλοιπα με δάνεισμό, η αξία του αυτοκινήτου ήταν:</t>
  </si>
  <si>
    <t>Χρηματικά ποσά που προέρχονται από δάνεια, δωρεές κλπ</t>
  </si>
  <si>
    <t>δαπάνη για αγορά περιουσιακών στοιχείων</t>
  </si>
  <si>
    <t>3.</t>
  </si>
  <si>
    <t>Σε αυτή την περίπτωση ο σύζυγος θα δικαιολογήσει την διαφορά που προκύπτει από το τεκμαρτό εισόδημα με ανάλωση κεφαλαίου που έχειαπό προηγούμενα χρόνια και η σύζυγος θα το δικαιολογήσει με την δωρεά του πατέρα της (με την προϋπόθεση βέβαια ότι ο πατέρας της έχει αρκετό εισόδημα για να δικαιολογήσει την δωρεά)</t>
  </si>
  <si>
    <t xml:space="preserve">2.  Εάν έχουμε την περίπτωση που ο σύζυγος έχει την δυνατότητα να καλύψει την διαφορά τεκμηρίων με εισόδημα από προηγούμενα έτη ποσού 3.110 Ευρώ, και η σύζυγος μπορεί να δικαιολογήσει μια δωρεά που έλαβε από τον πατέρα της ύψους 5,000 Ευρώ,τότε πρέπει να δηλωθούν τα εισοδήματα όλων, σε αυτή την περίπτωση; και ποιό θα είναι το Φορολογητέο Εισόδημα &amp; το ποσό του Φόρου, για κάθε φυσικό πρόσωπο σε αυτή την περίπτωση. </t>
  </si>
  <si>
    <t xml:space="preserve">Φόρος Μισθωτών- Συνταξιούχων - Ατομικών Γεωργικών επιχειρήσεων-Διαφορά τεκμηρίων </t>
  </si>
  <si>
    <t>119,02**</t>
  </si>
  <si>
    <t>**17410-12000=5410*2,2%=119,02</t>
  </si>
  <si>
    <t xml:space="preserve">ΣΥΝΟΛΟ ΑΝΤΙΚ/ΚΩΝ ΔΑΠΑΝΩΝ </t>
  </si>
  <si>
    <t xml:space="preserve">ΣΥΝΟΛΟ ΔΗΛ/ΝΤΩΝ ΕΙΣ/ΤΩΝ </t>
  </si>
  <si>
    <t>**17500-12000=5500*2,2%=121</t>
  </si>
  <si>
    <t>121**</t>
  </si>
  <si>
    <t>Φόρος Μισθωτών- Συνταξιούχων - Ατομικών Γεωργικών επιχειρήσεων -Διαφορά Τεκμηρίων (για συζυγο μόνο)</t>
  </si>
  <si>
    <t>Προκαταβολή Φόρου που υπολογίζεται μόνο στην εμπ/κη δραστηριότητα</t>
  </si>
  <si>
    <t>Τέλος Επιτηδευματος που υπολογίζεται στην εμπ/κη δραστηριότητα</t>
  </si>
  <si>
    <t>206,50**</t>
  </si>
  <si>
    <t>296,5**</t>
  </si>
  <si>
    <t>**20.610-12000=8610    δηλ. 8000*2,2%=176+(610*5%)=206,50</t>
  </si>
  <si>
    <t>**22.410-12000=10410 δηλ.8000*2,2%=176+ (2410*5%)= 296,50</t>
  </si>
  <si>
    <t>3060,2*</t>
  </si>
  <si>
    <t>3.324,2*</t>
  </si>
  <si>
    <t>2.640*</t>
  </si>
  <si>
    <t>1960,2*</t>
  </si>
  <si>
    <t>*10.000+2.000+3.110=15.110*22%= 3.324,20 για τον υπόχρεο &amp; για την σύζυγο 8.000 +5.910=13.910*22%=3.060,20</t>
  </si>
  <si>
    <t>*10.000+2.000=12.000*22%=2.640 για τον υπόχρεο &amp; για την σύζυγο 8.000+910=8.910*22%=1.960,20</t>
  </si>
</sst>
</file>

<file path=xl/styles.xml><?xml version="1.0" encoding="utf-8"?>
<styleSheet xmlns="http://schemas.openxmlformats.org/spreadsheetml/2006/main">
  <numFmts count="3">
    <numFmt numFmtId="164" formatCode="#,##0\ &quot;€&quot;"/>
    <numFmt numFmtId="165" formatCode="0.0%"/>
    <numFmt numFmtId="166" formatCode="#,##0.0"/>
  </numFmts>
  <fonts count="67">
    <font>
      <sz val="11"/>
      <color theme="1"/>
      <name val="Calibri"/>
      <family val="2"/>
      <charset val="161"/>
      <scheme val="minor"/>
    </font>
    <font>
      <sz val="11"/>
      <color indexed="8"/>
      <name val="Calibri"/>
      <family val="2"/>
      <charset val="161"/>
    </font>
    <font>
      <i/>
      <sz val="11"/>
      <color indexed="8"/>
      <name val="Calibri"/>
      <family val="2"/>
      <charset val="161"/>
    </font>
    <font>
      <i/>
      <sz val="9"/>
      <color indexed="8"/>
      <name val="Calibri"/>
      <family val="2"/>
      <charset val="161"/>
    </font>
    <font>
      <i/>
      <sz val="8"/>
      <color indexed="8"/>
      <name val="Calibri"/>
      <family val="2"/>
      <charset val="161"/>
    </font>
    <font>
      <i/>
      <sz val="14"/>
      <color indexed="8"/>
      <name val="Calibri"/>
      <family val="2"/>
      <charset val="161"/>
    </font>
    <font>
      <sz val="12"/>
      <color indexed="8"/>
      <name val="Times New Roman"/>
      <family val="1"/>
      <charset val="161"/>
    </font>
    <font>
      <sz val="11"/>
      <color indexed="8"/>
      <name val="Times New Roman"/>
      <family val="1"/>
      <charset val="161"/>
    </font>
    <font>
      <i/>
      <sz val="10"/>
      <color indexed="8"/>
      <name val="Calibri"/>
      <family val="2"/>
      <charset val="161"/>
    </font>
    <font>
      <b/>
      <sz val="22"/>
      <color indexed="8"/>
      <name val="Calibri"/>
      <family val="2"/>
      <charset val="161"/>
    </font>
    <font>
      <b/>
      <i/>
      <sz val="9"/>
      <color indexed="8"/>
      <name val="Calibri"/>
      <family val="2"/>
      <charset val="161"/>
    </font>
    <font>
      <b/>
      <i/>
      <sz val="14"/>
      <color indexed="8"/>
      <name val="Calibri"/>
      <family val="2"/>
      <charset val="161"/>
    </font>
    <font>
      <i/>
      <u/>
      <sz val="11"/>
      <color indexed="8"/>
      <name val="Calibri"/>
      <family val="2"/>
      <charset val="161"/>
    </font>
    <font>
      <b/>
      <i/>
      <sz val="8"/>
      <color indexed="8"/>
      <name val="Calibri"/>
      <family val="2"/>
      <charset val="161"/>
    </font>
    <font>
      <sz val="11"/>
      <color indexed="8"/>
      <name val="Calibri"/>
      <family val="2"/>
      <charset val="161"/>
    </font>
    <font>
      <b/>
      <sz val="11"/>
      <color indexed="8"/>
      <name val="Calibri"/>
      <family val="2"/>
      <charset val="161"/>
    </font>
    <font>
      <i/>
      <sz val="9"/>
      <color indexed="8"/>
      <name val="Calibri"/>
      <family val="2"/>
      <charset val="161"/>
    </font>
    <font>
      <i/>
      <sz val="10"/>
      <color indexed="8"/>
      <name val="Calibri"/>
      <family val="2"/>
      <charset val="161"/>
    </font>
    <font>
      <i/>
      <u/>
      <sz val="11"/>
      <color indexed="8"/>
      <name val="Calibri"/>
      <family val="2"/>
      <charset val="161"/>
    </font>
    <font>
      <b/>
      <i/>
      <sz val="11"/>
      <color indexed="8"/>
      <name val="Calibri"/>
      <family val="2"/>
      <charset val="161"/>
    </font>
    <font>
      <sz val="12"/>
      <color indexed="8"/>
      <name val="Times New Roman"/>
      <family val="1"/>
      <charset val="161"/>
    </font>
    <font>
      <b/>
      <i/>
      <u/>
      <sz val="12"/>
      <color indexed="8"/>
      <name val="Calibri"/>
      <family val="2"/>
      <charset val="161"/>
    </font>
    <font>
      <sz val="10"/>
      <color indexed="8"/>
      <name val="Calibri"/>
      <family val="2"/>
      <charset val="161"/>
    </font>
    <font>
      <i/>
      <sz val="12"/>
      <color indexed="8"/>
      <name val="Calibri"/>
      <family val="2"/>
      <charset val="161"/>
    </font>
    <font>
      <b/>
      <sz val="10"/>
      <color indexed="8"/>
      <name val="Calibri"/>
      <family val="2"/>
      <charset val="161"/>
    </font>
    <font>
      <b/>
      <i/>
      <sz val="9"/>
      <color indexed="8"/>
      <name val="Calibri"/>
      <family val="2"/>
      <charset val="161"/>
    </font>
    <font>
      <b/>
      <i/>
      <sz val="12"/>
      <color indexed="8"/>
      <name val="Calibri"/>
      <family val="2"/>
      <charset val="161"/>
    </font>
    <font>
      <i/>
      <u/>
      <sz val="10"/>
      <color indexed="8"/>
      <name val="Calibri"/>
      <family val="2"/>
      <charset val="161"/>
    </font>
    <font>
      <b/>
      <sz val="14"/>
      <color indexed="8"/>
      <name val="Calibri"/>
      <family val="2"/>
      <charset val="161"/>
    </font>
    <font>
      <i/>
      <sz val="11"/>
      <name val="Calibri"/>
      <family val="2"/>
      <charset val="161"/>
    </font>
    <font>
      <sz val="8"/>
      <name val="Calibri"/>
      <family val="2"/>
      <charset val="161"/>
    </font>
    <font>
      <b/>
      <i/>
      <sz val="14"/>
      <color indexed="8"/>
      <name val="Calibri"/>
      <family val="2"/>
      <charset val="161"/>
    </font>
    <font>
      <b/>
      <sz val="12"/>
      <color indexed="8"/>
      <name val="Times New Roman"/>
      <family val="1"/>
      <charset val="161"/>
    </font>
    <font>
      <b/>
      <u/>
      <sz val="12"/>
      <color indexed="8"/>
      <name val="Times New Roman"/>
      <family val="1"/>
      <charset val="161"/>
    </font>
    <font>
      <sz val="7"/>
      <color indexed="8"/>
      <name val="Times New Roman"/>
      <family val="1"/>
      <charset val="161"/>
    </font>
    <font>
      <b/>
      <sz val="11"/>
      <color indexed="8"/>
      <name val="Times New Roman"/>
      <family val="1"/>
      <charset val="161"/>
    </font>
    <font>
      <b/>
      <u/>
      <sz val="11"/>
      <color indexed="8"/>
      <name val="Times New Roman"/>
      <family val="1"/>
      <charset val="161"/>
    </font>
    <font>
      <i/>
      <sz val="11"/>
      <color indexed="8"/>
      <name val="Times New Roman"/>
      <family val="1"/>
      <charset val="161"/>
    </font>
    <font>
      <i/>
      <u/>
      <sz val="11"/>
      <color indexed="8"/>
      <name val="Times New Roman"/>
      <family val="1"/>
      <charset val="161"/>
    </font>
    <font>
      <b/>
      <i/>
      <u/>
      <sz val="12"/>
      <color indexed="8"/>
      <name val="Times New Roman"/>
      <family val="1"/>
      <charset val="161"/>
    </font>
    <font>
      <b/>
      <i/>
      <sz val="10"/>
      <color indexed="63"/>
      <name val="Open Sans"/>
    </font>
    <font>
      <i/>
      <u/>
      <sz val="11"/>
      <name val="Calibri"/>
      <family val="2"/>
      <charset val="161"/>
    </font>
    <font>
      <b/>
      <sz val="11"/>
      <color theme="1"/>
      <name val="Calibri"/>
      <family val="2"/>
      <charset val="161"/>
      <scheme val="minor"/>
    </font>
    <font>
      <b/>
      <i/>
      <sz val="10"/>
      <color theme="1"/>
      <name val="Times New Roman"/>
      <family val="1"/>
      <charset val="161"/>
    </font>
    <font>
      <b/>
      <sz val="12"/>
      <color theme="1"/>
      <name val="Times New Roman"/>
      <family val="1"/>
      <charset val="161"/>
    </font>
    <font>
      <b/>
      <i/>
      <sz val="14"/>
      <color theme="1"/>
      <name val="Calibri"/>
      <family val="2"/>
      <charset val="161"/>
      <scheme val="minor"/>
    </font>
    <font>
      <i/>
      <sz val="10"/>
      <color theme="1"/>
      <name val="Calibri"/>
      <family val="2"/>
      <charset val="161"/>
      <scheme val="minor"/>
    </font>
    <font>
      <i/>
      <sz val="9"/>
      <color theme="1"/>
      <name val="Calibri"/>
      <family val="2"/>
      <charset val="161"/>
      <scheme val="minor"/>
    </font>
    <font>
      <sz val="11"/>
      <color indexed="8"/>
      <name val="Calibri"/>
      <family val="2"/>
      <charset val="161"/>
      <scheme val="minor"/>
    </font>
    <font>
      <b/>
      <sz val="11"/>
      <color theme="1"/>
      <name val="Times New Roman"/>
      <family val="1"/>
      <charset val="161"/>
    </font>
    <font>
      <sz val="12"/>
      <color theme="1"/>
      <name val="Calibri"/>
      <family val="2"/>
      <charset val="161"/>
      <scheme val="minor"/>
    </font>
    <font>
      <sz val="10"/>
      <color theme="1"/>
      <name val="Calibri"/>
      <family val="2"/>
      <charset val="161"/>
      <scheme val="minor"/>
    </font>
    <font>
      <b/>
      <i/>
      <sz val="10"/>
      <color theme="1"/>
      <name val="Calibri"/>
      <family val="2"/>
      <charset val="161"/>
      <scheme val="minor"/>
    </font>
    <font>
      <b/>
      <sz val="12"/>
      <color rgb="FF373A3C"/>
      <name val="Open Sans"/>
    </font>
    <font>
      <b/>
      <u/>
      <sz val="12"/>
      <color theme="1"/>
      <name val="Times New Roman"/>
      <family val="1"/>
      <charset val="161"/>
    </font>
    <font>
      <sz val="12"/>
      <color theme="1"/>
      <name val="Times New Roman"/>
      <family val="1"/>
      <charset val="161"/>
    </font>
    <font>
      <sz val="12"/>
      <color rgb="FF000000"/>
      <name val="Wingdings"/>
      <charset val="2"/>
    </font>
    <font>
      <i/>
      <sz val="11"/>
      <color theme="1"/>
      <name val="Symbol"/>
      <family val="1"/>
      <charset val="2"/>
    </font>
    <font>
      <b/>
      <i/>
      <sz val="12"/>
      <color theme="1"/>
      <name val="Times New Roman"/>
      <family val="1"/>
      <charset val="161"/>
    </font>
    <font>
      <b/>
      <sz val="14"/>
      <color theme="1"/>
      <name val="Times New Roman"/>
      <family val="1"/>
      <charset val="161"/>
    </font>
    <font>
      <b/>
      <sz val="11"/>
      <color rgb="FF000000"/>
      <name val="Times New Roman"/>
      <family val="1"/>
      <charset val="161"/>
    </font>
    <font>
      <b/>
      <i/>
      <sz val="10"/>
      <color indexed="8"/>
      <name val="Calibri"/>
      <family val="2"/>
      <charset val="161"/>
    </font>
    <font>
      <sz val="11"/>
      <name val="Calibri"/>
      <family val="2"/>
      <charset val="161"/>
      <scheme val="minor"/>
    </font>
    <font>
      <b/>
      <i/>
      <sz val="12"/>
      <name val="Calibri"/>
      <family val="2"/>
      <charset val="161"/>
    </font>
    <font>
      <b/>
      <i/>
      <sz val="11"/>
      <name val="Calibri"/>
      <family val="2"/>
      <charset val="161"/>
    </font>
    <font>
      <b/>
      <i/>
      <sz val="8"/>
      <name val="Calibri"/>
      <family val="2"/>
      <charset val="161"/>
    </font>
    <font>
      <b/>
      <u/>
      <sz val="11"/>
      <color indexed="8"/>
      <name val="Calibri"/>
      <family val="2"/>
      <charset val="161"/>
    </font>
  </fonts>
  <fills count="8">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40"/>
        <bgColor indexed="64"/>
      </patternFill>
    </fill>
    <fill>
      <patternFill patternType="solid">
        <fgColor indexed="47"/>
        <bgColor indexed="64"/>
      </patternFill>
    </fill>
    <fill>
      <patternFill patternType="solid">
        <fgColor theme="5" tint="0.79998168889431442"/>
        <bgColor indexed="64"/>
      </patternFill>
    </fill>
    <fill>
      <patternFill patternType="solid">
        <fgColor theme="0"/>
        <bgColor indexed="64"/>
      </patternFill>
    </fill>
  </fills>
  <borders count="57">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rgb="FF000000"/>
      </right>
      <top style="medium">
        <color indexed="64"/>
      </top>
      <bottom style="medium">
        <color rgb="FF000000"/>
      </bottom>
      <diagonal/>
    </border>
    <border>
      <left style="medium">
        <color indexed="64"/>
      </left>
      <right style="medium">
        <color rgb="FF000000"/>
      </right>
      <top/>
      <bottom style="medium">
        <color rgb="FF000000"/>
      </bottom>
      <diagonal/>
    </border>
    <border>
      <left style="medium">
        <color indexed="64"/>
      </left>
      <right style="medium">
        <color rgb="FF000000"/>
      </right>
      <top/>
      <bottom style="medium">
        <color indexed="64"/>
      </bottom>
      <diagonal/>
    </border>
    <border>
      <left/>
      <right style="medium">
        <color rgb="FF000000"/>
      </right>
      <top/>
      <bottom/>
      <diagonal/>
    </border>
    <border>
      <left style="medium">
        <color rgb="FF000000"/>
      </left>
      <right/>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bottom style="medium">
        <color rgb="FF000000"/>
      </bottom>
      <diagonal/>
    </border>
    <border>
      <left style="medium">
        <color rgb="FF000000"/>
      </left>
      <right/>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s>
  <cellStyleXfs count="3">
    <xf numFmtId="0" fontId="0" fillId="0" borderId="0"/>
    <xf numFmtId="0" fontId="1" fillId="0" borderId="0"/>
    <xf numFmtId="9" fontId="14" fillId="0" borderId="0" applyFont="0" applyFill="0" applyBorder="0" applyAlignment="0" applyProtection="0"/>
  </cellStyleXfs>
  <cellXfs count="237">
    <xf numFmtId="0" fontId="0" fillId="0" borderId="0" xfId="0"/>
    <xf numFmtId="0" fontId="0" fillId="0" borderId="0" xfId="0" applyAlignment="1">
      <alignment horizontal="center"/>
    </xf>
    <xf numFmtId="164" fontId="0" fillId="0" borderId="0" xfId="0" applyNumberFormat="1"/>
    <xf numFmtId="0" fontId="0" fillId="0" borderId="1" xfId="0" applyBorder="1"/>
    <xf numFmtId="0" fontId="16" fillId="2" borderId="0" xfId="0" applyFont="1" applyFill="1" applyBorder="1" applyAlignment="1">
      <alignment horizontal="center" vertical="center" wrapText="1"/>
    </xf>
    <xf numFmtId="0" fontId="18" fillId="0" borderId="1" xfId="0" applyFont="1" applyBorder="1"/>
    <xf numFmtId="0" fontId="0" fillId="0" borderId="0" xfId="0" applyFill="1"/>
    <xf numFmtId="0" fontId="0" fillId="0" borderId="0" xfId="0" applyFill="1" applyBorder="1"/>
    <xf numFmtId="0" fontId="0" fillId="3" borderId="2" xfId="0" applyFill="1" applyBorder="1"/>
    <xf numFmtId="0" fontId="0" fillId="3" borderId="3" xfId="0" applyFill="1" applyBorder="1"/>
    <xf numFmtId="0" fontId="0" fillId="0" borderId="4" xfId="0" applyBorder="1"/>
    <xf numFmtId="0" fontId="0" fillId="0" borderId="5" xfId="0" applyBorder="1"/>
    <xf numFmtId="0" fontId="0" fillId="0" borderId="6" xfId="0" applyBorder="1"/>
    <xf numFmtId="0" fontId="0" fillId="3" borderId="7" xfId="0" applyFill="1" applyBorder="1"/>
    <xf numFmtId="0" fontId="0" fillId="3" borderId="8" xfId="0" applyFill="1" applyBorder="1"/>
    <xf numFmtId="0" fontId="0" fillId="0" borderId="9" xfId="0" applyBorder="1" applyAlignment="1">
      <alignment vertical="top"/>
    </xf>
    <xf numFmtId="0" fontId="0" fillId="0" borderId="10" xfId="0" applyFill="1" applyBorder="1"/>
    <xf numFmtId="0" fontId="18" fillId="0" borderId="0" xfId="0" applyFont="1" applyFill="1" applyBorder="1"/>
    <xf numFmtId="0" fontId="20" fillId="0" borderId="0" xfId="0" applyFont="1" applyAlignment="1">
      <alignment horizontal="left" vertical="top" wrapText="1"/>
    </xf>
    <xf numFmtId="0" fontId="0" fillId="0" borderId="0" xfId="0" applyFont="1" applyFill="1"/>
    <xf numFmtId="0" fontId="21" fillId="0" borderId="0" xfId="0" applyFont="1" applyFill="1"/>
    <xf numFmtId="0" fontId="22" fillId="0" borderId="4" xfId="0" applyFont="1" applyBorder="1" applyAlignment="1">
      <alignment vertical="top"/>
    </xf>
    <xf numFmtId="0" fontId="22" fillId="0" borderId="5" xfId="0" applyFont="1" applyBorder="1"/>
    <xf numFmtId="0" fontId="22" fillId="0" borderId="0" xfId="0" applyFont="1"/>
    <xf numFmtId="0" fontId="23" fillId="0" borderId="0" xfId="0" applyFont="1" applyFill="1"/>
    <xf numFmtId="0" fontId="19" fillId="0" borderId="0" xfId="0" applyFont="1" applyFill="1"/>
    <xf numFmtId="3" fontId="0" fillId="0" borderId="0" xfId="0" applyNumberFormat="1" applyFill="1"/>
    <xf numFmtId="0" fontId="24" fillId="0" borderId="0" xfId="0" applyFont="1" applyFill="1"/>
    <xf numFmtId="0" fontId="22" fillId="0" borderId="6" xfId="0" applyFont="1" applyBorder="1" applyAlignment="1">
      <alignment vertical="top"/>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3" fontId="0" fillId="0" borderId="13" xfId="0" applyNumberFormat="1" applyFill="1" applyBorder="1"/>
    <xf numFmtId="3" fontId="19" fillId="0" borderId="0" xfId="0" applyNumberFormat="1" applyFont="1" applyFill="1"/>
    <xf numFmtId="0" fontId="26" fillId="0" borderId="0" xfId="0" applyFont="1" applyFill="1"/>
    <xf numFmtId="0" fontId="15" fillId="0" borderId="0" xfId="0" applyFont="1" applyFill="1"/>
    <xf numFmtId="0" fontId="20" fillId="0" borderId="0" xfId="0" applyFont="1" applyFill="1" applyAlignment="1">
      <alignment horizontal="left" vertical="top" wrapText="1"/>
    </xf>
    <xf numFmtId="0" fontId="26" fillId="0" borderId="14" xfId="0" applyFont="1" applyFill="1" applyBorder="1"/>
    <xf numFmtId="0" fontId="26" fillId="0" borderId="15" xfId="0" applyFont="1" applyFill="1" applyBorder="1"/>
    <xf numFmtId="3" fontId="26" fillId="0" borderId="15" xfId="0" applyNumberFormat="1" applyFont="1" applyFill="1" applyBorder="1"/>
    <xf numFmtId="0" fontId="0" fillId="2" borderId="0" xfId="0" applyFill="1" applyBorder="1"/>
    <xf numFmtId="0" fontId="22" fillId="2" borderId="0" xfId="0" applyFont="1" applyFill="1" applyBorder="1"/>
    <xf numFmtId="0" fontId="0" fillId="0" borderId="16" xfId="0" applyBorder="1"/>
    <xf numFmtId="0" fontId="22" fillId="0" borderId="17" xfId="0" applyFont="1" applyBorder="1"/>
    <xf numFmtId="0" fontId="22" fillId="0" borderId="18" xfId="0" applyFont="1" applyBorder="1"/>
    <xf numFmtId="0" fontId="0" fillId="3" borderId="19" xfId="0" applyFill="1" applyBorder="1"/>
    <xf numFmtId="0" fontId="0" fillId="3" borderId="20" xfId="0" applyFill="1" applyBorder="1"/>
    <xf numFmtId="0" fontId="0" fillId="0" borderId="21" xfId="0" applyBorder="1"/>
    <xf numFmtId="0" fontId="0" fillId="0" borderId="18" xfId="0" applyBorder="1"/>
    <xf numFmtId="0" fontId="0" fillId="0" borderId="9" xfId="0" applyFill="1" applyBorder="1"/>
    <xf numFmtId="0" fontId="22" fillId="0" borderId="16" xfId="0" applyFont="1" applyBorder="1"/>
    <xf numFmtId="0" fontId="22" fillId="0" borderId="21" xfId="0" applyFont="1" applyBorder="1"/>
    <xf numFmtId="0" fontId="22" fillId="0" borderId="22" xfId="0" applyFont="1" applyBorder="1"/>
    <xf numFmtId="0" fontId="0" fillId="0" borderId="23" xfId="0" applyBorder="1"/>
    <xf numFmtId="0" fontId="0" fillId="0" borderId="24" xfId="0" applyBorder="1"/>
    <xf numFmtId="0" fontId="0" fillId="0" borderId="25" xfId="0" applyFill="1" applyBorder="1"/>
    <xf numFmtId="0" fontId="22" fillId="0" borderId="24" xfId="0" applyFont="1" applyBorder="1"/>
    <xf numFmtId="0" fontId="22" fillId="0" borderId="23" xfId="0" applyFont="1" applyBorder="1"/>
    <xf numFmtId="0" fontId="22" fillId="0" borderId="26" xfId="0" applyFont="1" applyBorder="1"/>
    <xf numFmtId="166" fontId="0" fillId="0" borderId="21" xfId="0" applyNumberFormat="1" applyBorder="1"/>
    <xf numFmtId="166" fontId="0" fillId="0" borderId="18" xfId="0" applyNumberFormat="1" applyBorder="1"/>
    <xf numFmtId="166" fontId="0" fillId="0" borderId="16" xfId="0" applyNumberFormat="1" applyBorder="1"/>
    <xf numFmtId="166" fontId="0" fillId="0" borderId="5" xfId="0" applyNumberFormat="1" applyBorder="1"/>
    <xf numFmtId="166" fontId="0" fillId="0" borderId="9" xfId="0" applyNumberFormat="1" applyFill="1" applyBorder="1"/>
    <xf numFmtId="166" fontId="0" fillId="0" borderId="10" xfId="0" applyNumberFormat="1" applyFill="1" applyBorder="1"/>
    <xf numFmtId="166" fontId="0" fillId="3" borderId="19" xfId="0" applyNumberFormat="1" applyFill="1" applyBorder="1"/>
    <xf numFmtId="166" fontId="0" fillId="3" borderId="20" xfId="0" applyNumberFormat="1" applyFill="1" applyBorder="1"/>
    <xf numFmtId="166" fontId="0" fillId="0" borderId="16" xfId="0" applyNumberFormat="1" applyFont="1" applyBorder="1"/>
    <xf numFmtId="166" fontId="0" fillId="0" borderId="5" xfId="0" applyNumberFormat="1" applyFont="1" applyBorder="1"/>
    <xf numFmtId="166" fontId="0" fillId="0" borderId="9" xfId="0" applyNumberFormat="1" applyFont="1" applyFill="1" applyBorder="1"/>
    <xf numFmtId="166" fontId="0" fillId="0" borderId="10" xfId="0" applyNumberFormat="1" applyFont="1" applyFill="1" applyBorder="1"/>
    <xf numFmtId="166" fontId="0" fillId="3" borderId="19" xfId="0" applyNumberFormat="1" applyFont="1" applyFill="1" applyBorder="1"/>
    <xf numFmtId="166" fontId="0" fillId="3" borderId="20" xfId="0" applyNumberFormat="1" applyFont="1" applyFill="1" applyBorder="1"/>
    <xf numFmtId="166" fontId="0" fillId="0" borderId="21" xfId="0" applyNumberFormat="1" applyFont="1" applyBorder="1"/>
    <xf numFmtId="166" fontId="0" fillId="0" borderId="18" xfId="0" applyNumberFormat="1" applyFont="1" applyBorder="1"/>
    <xf numFmtId="166" fontId="0" fillId="0" borderId="22" xfId="0" applyNumberFormat="1" applyFont="1" applyBorder="1"/>
    <xf numFmtId="166" fontId="0" fillId="0" borderId="17" xfId="0" applyNumberFormat="1" applyFont="1" applyBorder="1"/>
    <xf numFmtId="0" fontId="22" fillId="0" borderId="0" xfId="0" applyFont="1" applyBorder="1" applyAlignment="1">
      <alignment vertical="top"/>
    </xf>
    <xf numFmtId="0" fontId="27" fillId="0" borderId="0" xfId="0" applyFont="1" applyBorder="1" applyAlignment="1">
      <alignment horizontal="left" vertical="top" wrapText="1"/>
    </xf>
    <xf numFmtId="0" fontId="22" fillId="0" borderId="0" xfId="0" applyFont="1" applyFill="1" applyBorder="1"/>
    <xf numFmtId="0" fontId="15" fillId="4" borderId="2" xfId="0" applyFont="1" applyFill="1" applyBorder="1"/>
    <xf numFmtId="0" fontId="0" fillId="4" borderId="3" xfId="0" applyFill="1" applyBorder="1"/>
    <xf numFmtId="0" fontId="0" fillId="4" borderId="19" xfId="0" applyFill="1" applyBorder="1"/>
    <xf numFmtId="0" fontId="0" fillId="4" borderId="20" xfId="0" applyFill="1" applyBorder="1"/>
    <xf numFmtId="0" fontId="0" fillId="4" borderId="0" xfId="0" applyFill="1" applyBorder="1"/>
    <xf numFmtId="0" fontId="0" fillId="4" borderId="27" xfId="0" applyFill="1" applyBorder="1"/>
    <xf numFmtId="166" fontId="19" fillId="0" borderId="0" xfId="0" applyNumberFormat="1" applyFont="1" applyFill="1"/>
    <xf numFmtId="166" fontId="26" fillId="0" borderId="15" xfId="0" applyNumberFormat="1" applyFont="1" applyFill="1" applyBorder="1"/>
    <xf numFmtId="0" fontId="8" fillId="0" borderId="0" xfId="0" applyFont="1" applyFill="1"/>
    <xf numFmtId="0" fontId="2" fillId="0" borderId="0" xfId="0" applyFont="1" applyFill="1"/>
    <xf numFmtId="0" fontId="31" fillId="0" borderId="0" xfId="0" applyFont="1"/>
    <xf numFmtId="164" fontId="17" fillId="0" borderId="0" xfId="0" applyNumberFormat="1" applyFont="1" applyAlignment="1">
      <alignment horizontal="left" vertical="center" wrapText="1"/>
    </xf>
    <xf numFmtId="0" fontId="43" fillId="0" borderId="43" xfId="0" applyFont="1" applyBorder="1" applyAlignment="1">
      <alignment horizontal="center" wrapText="1"/>
    </xf>
    <xf numFmtId="0" fontId="43" fillId="0" borderId="44" xfId="0" applyFont="1" applyBorder="1" applyAlignment="1">
      <alignment horizontal="center" wrapText="1"/>
    </xf>
    <xf numFmtId="9" fontId="44" fillId="0" borderId="44" xfId="0" applyNumberFormat="1" applyFont="1" applyBorder="1" applyAlignment="1">
      <alignment horizontal="center" wrapText="1"/>
    </xf>
    <xf numFmtId="3" fontId="44" fillId="0" borderId="44" xfId="0" applyNumberFormat="1" applyFont="1" applyBorder="1" applyAlignment="1">
      <alignment horizontal="center" wrapText="1"/>
    </xf>
    <xf numFmtId="0" fontId="45" fillId="0" borderId="0" xfId="0" applyFont="1"/>
    <xf numFmtId="3" fontId="44" fillId="0" borderId="43" xfId="0" applyNumberFormat="1" applyFont="1" applyBorder="1" applyAlignment="1">
      <alignment horizontal="left" wrapText="1"/>
    </xf>
    <xf numFmtId="3" fontId="44" fillId="0" borderId="43" xfId="0" applyNumberFormat="1" applyFont="1" applyBorder="1" applyAlignment="1">
      <alignment horizontal="center" wrapText="1"/>
    </xf>
    <xf numFmtId="0" fontId="0" fillId="0" borderId="0" xfId="0" applyAlignment="1">
      <alignment vertical="center"/>
    </xf>
    <xf numFmtId="0" fontId="46" fillId="0" borderId="0" xfId="0" applyFont="1" applyFill="1"/>
    <xf numFmtId="0" fontId="47" fillId="0" borderId="0" xfId="0" applyFont="1" applyFill="1"/>
    <xf numFmtId="3" fontId="47" fillId="0" borderId="0" xfId="0" applyNumberFormat="1" applyFont="1" applyFill="1"/>
    <xf numFmtId="0" fontId="48" fillId="0" borderId="0" xfId="0" applyFont="1" applyFill="1"/>
    <xf numFmtId="9" fontId="22" fillId="0" borderId="0" xfId="2" applyFont="1" applyFill="1" applyAlignment="1">
      <alignment horizontal="center"/>
    </xf>
    <xf numFmtId="0" fontId="0" fillId="0" borderId="0" xfId="0" applyFont="1" applyFill="1" applyBorder="1"/>
    <xf numFmtId="9" fontId="47" fillId="0" borderId="0" xfId="0" applyNumberFormat="1" applyFont="1" applyFill="1"/>
    <xf numFmtId="0" fontId="26" fillId="0" borderId="0" xfId="0" applyFont="1" applyFill="1" applyBorder="1"/>
    <xf numFmtId="165" fontId="2" fillId="0" borderId="0" xfId="2" applyNumberFormat="1" applyFont="1" applyFill="1" applyAlignment="1">
      <alignment horizontal="left"/>
    </xf>
    <xf numFmtId="0" fontId="49" fillId="0" borderId="0" xfId="0" applyFont="1" applyFill="1" applyAlignment="1">
      <alignment horizontal="justify"/>
    </xf>
    <xf numFmtId="0" fontId="12" fillId="0" borderId="1" xfId="0" applyFont="1" applyBorder="1"/>
    <xf numFmtId="166" fontId="26" fillId="0" borderId="0" xfId="0" applyNumberFormat="1" applyFont="1" applyFill="1" applyBorder="1"/>
    <xf numFmtId="0" fontId="50" fillId="0" borderId="0" xfId="0" applyFont="1" applyFill="1"/>
    <xf numFmtId="164" fontId="50" fillId="0" borderId="0" xfId="0" applyNumberFormat="1" applyFont="1" applyFill="1"/>
    <xf numFmtId="0" fontId="6" fillId="0" borderId="0" xfId="0" applyFont="1" applyFill="1" applyAlignment="1">
      <alignment horizontal="left" vertical="top" wrapText="1"/>
    </xf>
    <xf numFmtId="164" fontId="50" fillId="0" borderId="0" xfId="0" applyNumberFormat="1" applyFont="1" applyFill="1" applyAlignment="1">
      <alignment vertical="center"/>
    </xf>
    <xf numFmtId="164" fontId="50" fillId="0" borderId="0" xfId="0" applyNumberFormat="1" applyFont="1" applyFill="1" applyAlignment="1"/>
    <xf numFmtId="164" fontId="50" fillId="0" borderId="0" xfId="0" applyNumberFormat="1" applyFont="1" applyFill="1" applyAlignment="1">
      <alignment vertical="top"/>
    </xf>
    <xf numFmtId="0" fontId="1" fillId="0" borderId="0" xfId="0" applyFont="1" applyFill="1"/>
    <xf numFmtId="0" fontId="21" fillId="0" borderId="0" xfId="0" applyFont="1" applyFill="1" applyAlignment="1">
      <alignment vertical="center"/>
    </xf>
    <xf numFmtId="0" fontId="19" fillId="6" borderId="0" xfId="0" applyFont="1" applyFill="1"/>
    <xf numFmtId="3" fontId="19" fillId="6" borderId="28" xfId="0" applyNumberFormat="1" applyFont="1" applyFill="1" applyBorder="1"/>
    <xf numFmtId="3" fontId="19" fillId="6" borderId="29" xfId="0" applyNumberFormat="1" applyFont="1" applyFill="1" applyBorder="1"/>
    <xf numFmtId="166" fontId="0" fillId="0" borderId="0" xfId="0" applyNumberFormat="1" applyFill="1"/>
    <xf numFmtId="0" fontId="42" fillId="0" borderId="0" xfId="0" applyFont="1" applyFill="1"/>
    <xf numFmtId="165" fontId="19" fillId="0" borderId="0" xfId="2" applyNumberFormat="1" applyFont="1" applyFill="1" applyAlignment="1">
      <alignment horizontal="left"/>
    </xf>
    <xf numFmtId="3" fontId="44" fillId="0" borderId="0" xfId="0" applyNumberFormat="1" applyFont="1" applyBorder="1" applyAlignment="1">
      <alignment horizontal="left" wrapText="1"/>
    </xf>
    <xf numFmtId="9" fontId="44" fillId="0" borderId="0" xfId="0" applyNumberFormat="1" applyFont="1" applyBorder="1" applyAlignment="1">
      <alignment horizontal="center" wrapText="1"/>
    </xf>
    <xf numFmtId="3" fontId="44" fillId="0" borderId="0" xfId="0" applyNumberFormat="1" applyFont="1" applyBorder="1" applyAlignment="1">
      <alignment horizontal="center" wrapText="1"/>
    </xf>
    <xf numFmtId="0" fontId="0" fillId="0" borderId="0" xfId="0" applyFont="1" applyFill="1" applyAlignment="1">
      <alignment vertical="top"/>
    </xf>
    <xf numFmtId="9" fontId="46" fillId="0" borderId="0" xfId="0" applyNumberFormat="1" applyFont="1" applyFill="1"/>
    <xf numFmtId="166" fontId="52" fillId="0" borderId="0" xfId="0" applyNumberFormat="1" applyFont="1" applyFill="1"/>
    <xf numFmtId="3" fontId="52" fillId="0" borderId="0" xfId="0" applyNumberFormat="1" applyFont="1" applyFill="1"/>
    <xf numFmtId="0" fontId="32" fillId="0" borderId="0" xfId="0" applyFont="1" applyAlignment="1">
      <alignment horizontal="left" vertical="top" wrapText="1"/>
    </xf>
    <xf numFmtId="3" fontId="44" fillId="0" borderId="45" xfId="0" applyNumberFormat="1" applyFont="1" applyBorder="1" applyAlignment="1">
      <alignment horizontal="center" wrapText="1"/>
    </xf>
    <xf numFmtId="3" fontId="44" fillId="0" borderId="46" xfId="0" applyNumberFormat="1" applyFont="1" applyBorder="1" applyAlignment="1">
      <alignment horizontal="center" wrapText="1"/>
    </xf>
    <xf numFmtId="3" fontId="44" fillId="0" borderId="47" xfId="0" applyNumberFormat="1" applyFont="1" applyBorder="1" applyAlignment="1">
      <alignment horizontal="center" wrapText="1"/>
    </xf>
    <xf numFmtId="0" fontId="53" fillId="0" borderId="30" xfId="0" applyFont="1" applyBorder="1" applyAlignment="1">
      <alignment horizontal="center" vertical="top" wrapText="1"/>
    </xf>
    <xf numFmtId="3" fontId="44" fillId="0" borderId="48" xfId="0" applyNumberFormat="1" applyFont="1" applyBorder="1" applyAlignment="1">
      <alignment horizontal="center" wrapText="1"/>
    </xf>
    <xf numFmtId="3" fontId="44" fillId="0" borderId="30" xfId="0" applyNumberFormat="1" applyFont="1" applyBorder="1" applyAlignment="1">
      <alignment horizontal="center" wrapText="1"/>
    </xf>
    <xf numFmtId="3" fontId="44" fillId="0" borderId="31" xfId="0" applyNumberFormat="1" applyFont="1" applyBorder="1" applyAlignment="1">
      <alignment horizontal="center" wrapText="1"/>
    </xf>
    <xf numFmtId="3" fontId="54" fillId="0" borderId="0" xfId="0" applyNumberFormat="1" applyFont="1" applyBorder="1" applyAlignment="1">
      <alignment horizontal="left" wrapText="1"/>
    </xf>
    <xf numFmtId="0" fontId="26" fillId="0" borderId="39" xfId="0" applyFont="1" applyFill="1" applyBorder="1"/>
    <xf numFmtId="166" fontId="0" fillId="0" borderId="0" xfId="0" applyNumberFormat="1" applyFill="1" applyAlignment="1">
      <alignment vertical="center"/>
    </xf>
    <xf numFmtId="4" fontId="0" fillId="0" borderId="0" xfId="0" applyNumberFormat="1" applyFill="1" applyAlignment="1">
      <alignment vertical="center"/>
    </xf>
    <xf numFmtId="166" fontId="2" fillId="0" borderId="0" xfId="0" applyNumberFormat="1" applyFont="1" applyFill="1"/>
    <xf numFmtId="166" fontId="0" fillId="0" borderId="13" xfId="0" applyNumberFormat="1" applyFill="1" applyBorder="1"/>
    <xf numFmtId="166" fontId="0" fillId="0" borderId="13" xfId="0" applyNumberFormat="1" applyFont="1" applyFill="1" applyBorder="1"/>
    <xf numFmtId="0" fontId="22" fillId="0" borderId="9" xfId="0" applyFont="1" applyBorder="1"/>
    <xf numFmtId="0" fontId="22" fillId="0" borderId="10" xfId="0" applyFont="1" applyBorder="1"/>
    <xf numFmtId="0" fontId="22" fillId="0" borderId="25" xfId="0" applyFont="1" applyBorder="1"/>
    <xf numFmtId="0" fontId="61" fillId="0" borderId="0" xfId="0" applyFont="1" applyFill="1" applyBorder="1"/>
    <xf numFmtId="166" fontId="63" fillId="0" borderId="15" xfId="0" applyNumberFormat="1" applyFont="1" applyFill="1" applyBorder="1"/>
    <xf numFmtId="0" fontId="65" fillId="0" borderId="0" xfId="0" applyFont="1" applyFill="1" applyBorder="1"/>
    <xf numFmtId="3" fontId="44" fillId="7" borderId="0" xfId="0" applyNumberFormat="1" applyFont="1" applyFill="1" applyBorder="1" applyAlignment="1">
      <alignment horizontal="left"/>
    </xf>
    <xf numFmtId="9" fontId="44" fillId="7" borderId="0" xfId="0" applyNumberFormat="1" applyFont="1" applyFill="1" applyBorder="1" applyAlignment="1">
      <alignment horizontal="center" wrapText="1"/>
    </xf>
    <xf numFmtId="3" fontId="44" fillId="7" borderId="0" xfId="0" applyNumberFormat="1" applyFont="1" applyFill="1" applyBorder="1" applyAlignment="1">
      <alignment horizontal="center" wrapText="1"/>
    </xf>
    <xf numFmtId="0" fontId="42" fillId="7" borderId="0" xfId="0" applyFont="1" applyFill="1"/>
    <xf numFmtId="166" fontId="64" fillId="0" borderId="0" xfId="0" applyNumberFormat="1" applyFont="1" applyFill="1" applyAlignment="1">
      <alignment horizontal="right"/>
    </xf>
    <xf numFmtId="0" fontId="19" fillId="0" borderId="0" xfId="0" applyFont="1" applyFill="1" applyAlignment="1">
      <alignment wrapText="1"/>
    </xf>
    <xf numFmtId="166" fontId="63" fillId="0" borderId="0" xfId="0" applyNumberFormat="1" applyFont="1" applyFill="1" applyBorder="1"/>
    <xf numFmtId="3" fontId="61" fillId="0" borderId="0" xfId="0" applyNumberFormat="1" applyFont="1" applyFill="1" applyBorder="1"/>
    <xf numFmtId="0" fontId="27" fillId="0" borderId="32" xfId="0" applyFont="1" applyBorder="1" applyAlignment="1">
      <alignment horizontal="left" vertical="top" wrapText="1"/>
    </xf>
    <xf numFmtId="0" fontId="23" fillId="0" borderId="33"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34" xfId="0" applyFont="1" applyFill="1" applyBorder="1" applyAlignment="1">
      <alignment horizontal="left" vertical="top" wrapText="1"/>
    </xf>
    <xf numFmtId="0" fontId="28" fillId="4" borderId="0" xfId="0" applyFont="1" applyFill="1" applyAlignment="1">
      <alignment horizontal="center" vertical="center" wrapText="1"/>
    </xf>
    <xf numFmtId="0" fontId="28" fillId="4" borderId="0" xfId="0" applyFont="1" applyFill="1" applyBorder="1" applyAlignment="1">
      <alignment horizontal="center" vertical="center" wrapText="1"/>
    </xf>
    <xf numFmtId="0" fontId="28" fillId="4" borderId="35" xfId="0" applyFont="1" applyFill="1" applyBorder="1" applyAlignment="1">
      <alignment horizontal="center" vertical="center" wrapText="1"/>
    </xf>
    <xf numFmtId="0" fontId="2" fillId="0" borderId="1" xfId="0" applyFont="1" applyBorder="1" applyAlignment="1">
      <alignment horizontal="right"/>
    </xf>
    <xf numFmtId="0" fontId="2" fillId="0" borderId="36" xfId="0" applyFont="1" applyBorder="1" applyAlignment="1">
      <alignment horizontal="right"/>
    </xf>
    <xf numFmtId="0" fontId="2" fillId="0" borderId="1" xfId="0" applyFont="1" applyBorder="1" applyAlignment="1">
      <alignment horizontal="center"/>
    </xf>
    <xf numFmtId="0" fontId="2" fillId="0" borderId="36" xfId="0" applyFont="1" applyBorder="1" applyAlignment="1">
      <alignment horizontal="center"/>
    </xf>
    <xf numFmtId="0" fontId="27" fillId="0" borderId="1" xfId="0" applyFont="1" applyBorder="1" applyAlignment="1">
      <alignment horizontal="left" vertical="top" wrapText="1"/>
    </xf>
    <xf numFmtId="0" fontId="18" fillId="0" borderId="0" xfId="0" applyFont="1" applyBorder="1" applyAlignment="1">
      <alignment horizontal="left" vertical="top" wrapText="1"/>
    </xf>
    <xf numFmtId="0" fontId="10"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10" fillId="0" borderId="25" xfId="0" applyFont="1" applyBorder="1" applyAlignment="1">
      <alignment horizontal="center" vertical="center" wrapText="1"/>
    </xf>
    <xf numFmtId="0" fontId="25" fillId="0" borderId="25" xfId="0" applyFont="1" applyBorder="1" applyAlignment="1">
      <alignment horizontal="center" vertical="center" wrapText="1"/>
    </xf>
    <xf numFmtId="0" fontId="27" fillId="0" borderId="3" xfId="0" applyFont="1" applyBorder="1" applyAlignment="1">
      <alignment horizontal="left" vertical="top" wrapText="1"/>
    </xf>
    <xf numFmtId="0" fontId="27" fillId="0" borderId="37" xfId="0" applyFont="1" applyBorder="1" applyAlignment="1">
      <alignment horizontal="left" vertical="top" wrapText="1"/>
    </xf>
    <xf numFmtId="0" fontId="27" fillId="0" borderId="42" xfId="0" applyFont="1" applyBorder="1" applyAlignment="1">
      <alignment horizontal="left" vertical="top" wrapText="1"/>
    </xf>
    <xf numFmtId="0" fontId="27" fillId="0" borderId="20"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Font="1" applyFill="1" applyAlignment="1">
      <alignment horizontal="left" vertical="top" wrapText="1"/>
    </xf>
    <xf numFmtId="0" fontId="0" fillId="0" borderId="0" xfId="0" applyFill="1" applyAlignment="1">
      <alignment horizontal="left" vertical="top" wrapText="1"/>
    </xf>
    <xf numFmtId="0" fontId="29" fillId="0" borderId="0" xfId="0" applyFont="1" applyFill="1" applyAlignment="1">
      <alignment horizontal="left" vertical="top" wrapText="1"/>
    </xf>
    <xf numFmtId="0" fontId="2" fillId="0" borderId="0" xfId="0" applyFont="1" applyFill="1" applyAlignment="1">
      <alignment horizontal="left" vertical="top" wrapText="1"/>
    </xf>
    <xf numFmtId="0" fontId="51" fillId="0" borderId="0" xfId="0" applyFont="1" applyFill="1" applyBorder="1" applyAlignment="1">
      <alignment horizontal="left" vertical="top" wrapText="1"/>
    </xf>
    <xf numFmtId="3" fontId="19" fillId="6" borderId="6" xfId="0" applyNumberFormat="1" applyFont="1" applyFill="1" applyBorder="1" applyAlignment="1">
      <alignment horizontal="center"/>
    </xf>
    <xf numFmtId="3" fontId="19" fillId="6" borderId="38" xfId="0" applyNumberFormat="1" applyFont="1" applyFill="1" applyBorder="1" applyAlignment="1">
      <alignment horizontal="center"/>
    </xf>
    <xf numFmtId="0" fontId="3" fillId="0" borderId="2" xfId="0" applyFont="1" applyBorder="1" applyAlignment="1">
      <alignment horizontal="center" vertical="center" wrapText="1"/>
    </xf>
    <xf numFmtId="0" fontId="25" fillId="0" borderId="37" xfId="0" applyFont="1" applyBorder="1" applyAlignment="1">
      <alignment horizontal="center" vertical="center" wrapText="1"/>
    </xf>
    <xf numFmtId="0" fontId="23" fillId="0" borderId="0" xfId="0" applyFont="1" applyFill="1" applyAlignment="1">
      <alignment horizontal="left" vertical="top" wrapText="1"/>
    </xf>
    <xf numFmtId="0" fontId="21" fillId="0" borderId="0" xfId="0" applyFont="1" applyFill="1" applyAlignment="1">
      <alignment horizontal="left" vertical="top" wrapText="1"/>
    </xf>
    <xf numFmtId="0" fontId="28" fillId="5" borderId="0" xfId="0" applyFont="1" applyFill="1" applyAlignment="1">
      <alignment horizontal="center" vertical="center" wrapText="1"/>
    </xf>
    <xf numFmtId="0" fontId="28" fillId="5" borderId="0" xfId="0" applyFont="1" applyFill="1" applyBorder="1" applyAlignment="1">
      <alignment horizontal="center" vertical="center" wrapText="1"/>
    </xf>
    <xf numFmtId="0" fontId="28" fillId="5" borderId="35" xfId="0" applyFont="1" applyFill="1" applyBorder="1" applyAlignment="1">
      <alignment horizontal="center" vertical="center" wrapText="1"/>
    </xf>
    <xf numFmtId="9" fontId="44" fillId="0" borderId="49" xfId="2" applyFont="1" applyBorder="1" applyAlignment="1">
      <alignment horizontal="center" wrapText="1"/>
    </xf>
    <xf numFmtId="9" fontId="44" fillId="0" borderId="44" xfId="2" applyFont="1" applyBorder="1" applyAlignment="1">
      <alignment horizontal="center" wrapText="1"/>
    </xf>
    <xf numFmtId="0" fontId="55" fillId="0" borderId="0" xfId="0" applyFont="1" applyAlignment="1">
      <alignment horizontal="left" vertical="top" wrapText="1"/>
    </xf>
    <xf numFmtId="9" fontId="44" fillId="0" borderId="52" xfId="2" applyFont="1" applyBorder="1" applyAlignment="1">
      <alignment horizontal="center" wrapText="1"/>
    </xf>
    <xf numFmtId="9" fontId="44" fillId="0" borderId="53" xfId="2" applyFont="1" applyBorder="1" applyAlignment="1">
      <alignment horizontal="center" wrapText="1"/>
    </xf>
    <xf numFmtId="9" fontId="44" fillId="0" borderId="41" xfId="2" applyFont="1" applyBorder="1" applyAlignment="1">
      <alignment horizontal="center" wrapText="1"/>
    </xf>
    <xf numFmtId="0" fontId="53" fillId="0" borderId="15" xfId="0" applyFont="1" applyBorder="1" applyAlignment="1">
      <alignment horizontal="center" vertical="center" wrapText="1"/>
    </xf>
    <xf numFmtId="0" fontId="53" fillId="0" borderId="39" xfId="0" applyFont="1" applyBorder="1" applyAlignment="1">
      <alignment horizontal="center" vertical="center" wrapText="1"/>
    </xf>
    <xf numFmtId="9" fontId="44" fillId="0" borderId="50" xfId="2" applyFont="1" applyBorder="1" applyAlignment="1">
      <alignment horizontal="center" wrapText="1"/>
    </xf>
    <xf numFmtId="9" fontId="44" fillId="0" borderId="51" xfId="2" applyFont="1" applyBorder="1" applyAlignment="1">
      <alignment horizontal="center" wrapText="1"/>
    </xf>
    <xf numFmtId="0" fontId="58" fillId="0" borderId="0" xfId="0" applyFont="1" applyAlignment="1">
      <alignment horizontal="left" vertical="top" wrapText="1"/>
    </xf>
    <xf numFmtId="0" fontId="59" fillId="0" borderId="0" xfId="0" applyFont="1" applyAlignment="1">
      <alignment horizontal="left" vertical="top" wrapText="1"/>
    </xf>
    <xf numFmtId="3" fontId="44" fillId="0" borderId="14" xfId="0" applyNumberFormat="1" applyFont="1" applyBorder="1" applyAlignment="1">
      <alignment horizontal="center" wrapText="1"/>
    </xf>
    <xf numFmtId="3" fontId="44" fillId="0" borderId="39" xfId="0" applyNumberFormat="1" applyFont="1" applyBorder="1" applyAlignment="1">
      <alignment horizontal="center" wrapText="1"/>
    </xf>
    <xf numFmtId="3" fontId="44" fillId="0" borderId="2" xfId="0" applyNumberFormat="1" applyFont="1" applyBorder="1" applyAlignment="1">
      <alignment horizontal="center" vertical="center" wrapText="1"/>
    </xf>
    <xf numFmtId="3" fontId="44" fillId="0" borderId="3" xfId="0" applyNumberFormat="1" applyFont="1" applyBorder="1" applyAlignment="1">
      <alignment horizontal="center" vertical="center" wrapText="1"/>
    </xf>
    <xf numFmtId="3" fontId="44" fillId="0" borderId="37" xfId="0" applyNumberFormat="1" applyFont="1" applyBorder="1" applyAlignment="1">
      <alignment horizontal="center" vertical="center" wrapText="1"/>
    </xf>
    <xf numFmtId="3" fontId="44" fillId="0" borderId="40" xfId="0" applyNumberFormat="1" applyFont="1" applyBorder="1" applyAlignment="1">
      <alignment horizontal="center" vertical="center" wrapText="1"/>
    </xf>
    <xf numFmtId="3" fontId="44" fillId="0" borderId="35" xfId="0" applyNumberFormat="1" applyFont="1" applyBorder="1" applyAlignment="1">
      <alignment horizontal="center" vertical="center" wrapText="1"/>
    </xf>
    <xf numFmtId="3" fontId="44" fillId="0" borderId="41" xfId="0" applyNumberFormat="1" applyFont="1" applyBorder="1" applyAlignment="1">
      <alignment horizontal="center" vertical="center" wrapText="1"/>
    </xf>
    <xf numFmtId="3" fontId="44" fillId="0" borderId="9" xfId="0" applyNumberFormat="1" applyFont="1" applyBorder="1" applyAlignment="1">
      <alignment horizontal="center" vertical="center" wrapText="1"/>
    </xf>
    <xf numFmtId="3" fontId="44" fillId="0" borderId="10" xfId="0" applyNumberFormat="1" applyFont="1" applyBorder="1" applyAlignment="1">
      <alignment horizontal="center" vertical="center" wrapText="1"/>
    </xf>
    <xf numFmtId="0" fontId="44" fillId="0" borderId="54" xfId="0" applyFont="1" applyBorder="1" applyAlignment="1">
      <alignment horizontal="center" wrapText="1"/>
    </xf>
    <xf numFmtId="0" fontId="44" fillId="0" borderId="43" xfId="0" applyFont="1" applyBorder="1" applyAlignment="1">
      <alignment horizontal="center" wrapText="1"/>
    </xf>
    <xf numFmtId="0" fontId="44" fillId="0" borderId="54" xfId="0" applyFont="1" applyBorder="1" applyAlignment="1">
      <alignment horizontal="center" vertical="center" wrapText="1"/>
    </xf>
    <xf numFmtId="0" fontId="44" fillId="0" borderId="43" xfId="0" applyFont="1" applyBorder="1" applyAlignment="1">
      <alignment horizontal="center" vertical="center" wrapText="1"/>
    </xf>
    <xf numFmtId="0" fontId="44" fillId="0" borderId="55" xfId="0" applyFont="1" applyBorder="1" applyAlignment="1">
      <alignment horizontal="center" wrapText="1"/>
    </xf>
    <xf numFmtId="0" fontId="44" fillId="0" borderId="56" xfId="0" applyFont="1" applyBorder="1" applyAlignment="1">
      <alignment horizontal="center" wrapText="1"/>
    </xf>
    <xf numFmtId="0" fontId="44" fillId="0" borderId="49" xfId="0" applyFont="1" applyBorder="1" applyAlignment="1">
      <alignment horizontal="justify" wrapText="1"/>
    </xf>
    <xf numFmtId="0" fontId="0" fillId="0" borderId="44" xfId="0" applyBorder="1"/>
    <xf numFmtId="0" fontId="56" fillId="0" borderId="0" xfId="0" applyFont="1" applyAlignment="1">
      <alignment horizontal="left" wrapText="1"/>
    </xf>
    <xf numFmtId="0" fontId="57" fillId="0" borderId="0" xfId="0" applyFont="1" applyAlignment="1">
      <alignment horizontal="left" vertical="top" wrapText="1"/>
    </xf>
    <xf numFmtId="0" fontId="50" fillId="0" borderId="0" xfId="0" applyFont="1" applyAlignment="1">
      <alignment vertical="center" wrapText="1"/>
    </xf>
    <xf numFmtId="0" fontId="45" fillId="0" borderId="0" xfId="0" applyFont="1" applyAlignment="1">
      <alignment horizontal="left" wrapText="1"/>
    </xf>
    <xf numFmtId="0" fontId="0" fillId="0" borderId="0" xfId="0" applyAlignment="1">
      <alignment vertical="center" wrapText="1"/>
    </xf>
    <xf numFmtId="0" fontId="60" fillId="0" borderId="0" xfId="0" applyFont="1" applyAlignment="1">
      <alignment horizontal="left" wrapText="1"/>
    </xf>
    <xf numFmtId="4" fontId="62" fillId="0" borderId="0" xfId="0" applyNumberFormat="1" applyFont="1" applyFill="1" applyAlignment="1">
      <alignment horizontal="right" vertical="center"/>
    </xf>
    <xf numFmtId="0" fontId="33" fillId="0" borderId="0" xfId="0" applyFont="1" applyAlignment="1">
      <alignment horizontal="left" vertical="top"/>
    </xf>
    <xf numFmtId="0" fontId="28" fillId="0" borderId="0" xfId="0" applyFont="1"/>
    <xf numFmtId="0" fontId="66" fillId="0" borderId="0" xfId="0" applyFont="1" applyFill="1"/>
  </cellXfs>
  <cellStyles count="3">
    <cellStyle name="Βασικό_Φύλλο1" xfId="1"/>
    <cellStyle name="Κανονικό" xfId="0" builtinId="0"/>
    <cellStyle name="Ποσοστό"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54"/>
  <sheetViews>
    <sheetView topLeftCell="A46" zoomScale="110" zoomScaleNormal="110" workbookViewId="0">
      <selection activeCell="B16" sqref="B16:G17"/>
    </sheetView>
  </sheetViews>
  <sheetFormatPr defaultRowHeight="15"/>
  <cols>
    <col min="1" max="1" width="3.28515625" customWidth="1"/>
    <col min="2" max="2" width="26.28515625" customWidth="1"/>
    <col min="3" max="3" width="11" customWidth="1"/>
    <col min="4" max="4" width="10.42578125" customWidth="1"/>
    <col min="5" max="5" width="11.28515625" customWidth="1"/>
    <col min="6" max="6" width="3.140625" customWidth="1"/>
    <col min="7" max="7" width="11.5703125" customWidth="1"/>
    <col min="8" max="8" width="2.85546875" customWidth="1"/>
    <col min="9" max="9" width="11" customWidth="1"/>
    <col min="10" max="10" width="2.28515625" customWidth="1"/>
  </cols>
  <sheetData>
    <row r="1" spans="1:10" s="89" customFormat="1" ht="18.75">
      <c r="A1" s="235" t="s">
        <v>131</v>
      </c>
    </row>
    <row r="2" spans="1:10" s="6" customFormat="1" ht="33" customHeight="1">
      <c r="A2" s="182" t="s">
        <v>143</v>
      </c>
      <c r="B2" s="182"/>
      <c r="C2" s="182"/>
      <c r="D2" s="182"/>
      <c r="E2" s="182"/>
      <c r="F2" s="182"/>
      <c r="G2" s="182"/>
      <c r="H2" s="182"/>
      <c r="I2" s="182"/>
      <c r="J2" s="182"/>
    </row>
    <row r="3" spans="1:10" s="6" customFormat="1">
      <c r="A3" s="123" t="s">
        <v>11</v>
      </c>
      <c r="B3" s="236" t="s">
        <v>22</v>
      </c>
    </row>
    <row r="4" spans="1:10" s="6" customFormat="1" ht="15.75">
      <c r="B4" s="19" t="s">
        <v>71</v>
      </c>
      <c r="I4" s="112">
        <v>10000</v>
      </c>
    </row>
    <row r="5" spans="1:10" s="6" customFormat="1" ht="15.75" customHeight="1">
      <c r="B5" s="19" t="s">
        <v>70</v>
      </c>
      <c r="I5" s="112">
        <f>+I4*22%-2000</f>
        <v>200</v>
      </c>
    </row>
    <row r="6" spans="1:10" s="6" customFormat="1" ht="15.75" customHeight="1">
      <c r="B6" s="6" t="s">
        <v>78</v>
      </c>
      <c r="I6" s="112">
        <v>2000</v>
      </c>
    </row>
    <row r="7" spans="1:10" s="6" customFormat="1" ht="15.75" customHeight="1">
      <c r="B7" s="19" t="s">
        <v>35</v>
      </c>
      <c r="I7" s="112">
        <v>3000</v>
      </c>
    </row>
    <row r="8" spans="1:10" s="6" customFormat="1" ht="15.75" customHeight="1">
      <c r="B8" s="117" t="s">
        <v>144</v>
      </c>
      <c r="I8" s="112">
        <v>6400</v>
      </c>
    </row>
    <row r="9" spans="1:10" s="6" customFormat="1" ht="15.75">
      <c r="A9" s="123" t="s">
        <v>12</v>
      </c>
      <c r="B9" s="236" t="s">
        <v>23</v>
      </c>
      <c r="C9" s="18"/>
      <c r="D9" s="18"/>
      <c r="F9" s="18"/>
      <c r="I9" s="113"/>
    </row>
    <row r="10" spans="1:10" s="6" customFormat="1" ht="15.75">
      <c r="B10" s="102" t="s">
        <v>88</v>
      </c>
      <c r="E10" s="2"/>
      <c r="I10" s="112">
        <v>8000</v>
      </c>
    </row>
    <row r="11" spans="1:10" s="6" customFormat="1" ht="15.75">
      <c r="B11" s="117" t="s">
        <v>87</v>
      </c>
      <c r="E11" s="2"/>
      <c r="I11" s="112">
        <v>0</v>
      </c>
    </row>
    <row r="12" spans="1:10" s="6" customFormat="1" ht="15.75">
      <c r="B12" s="19" t="s">
        <v>27</v>
      </c>
      <c r="E12" s="2"/>
      <c r="I12" s="112">
        <v>6000</v>
      </c>
    </row>
    <row r="13" spans="1:10" s="6" customFormat="1" ht="15.75">
      <c r="B13" s="99" t="s">
        <v>86</v>
      </c>
      <c r="E13" s="2"/>
      <c r="I13" s="112"/>
    </row>
    <row r="14" spans="1:10" s="6" customFormat="1" ht="15.75">
      <c r="B14" s="102" t="s">
        <v>72</v>
      </c>
      <c r="E14" s="2"/>
      <c r="I14" s="112">
        <v>4600</v>
      </c>
    </row>
    <row r="15" spans="1:10" s="6" customFormat="1" ht="15.75">
      <c r="A15" s="123" t="s">
        <v>24</v>
      </c>
      <c r="B15" s="234" t="s">
        <v>25</v>
      </c>
      <c r="C15" s="132"/>
      <c r="D15" s="18"/>
      <c r="E15" s="18"/>
      <c r="F15" s="18"/>
      <c r="G15" s="35"/>
      <c r="I15" s="111"/>
    </row>
    <row r="16" spans="1:10" s="6" customFormat="1" ht="15.75" customHeight="1">
      <c r="B16" s="184" t="s">
        <v>145</v>
      </c>
      <c r="C16" s="184"/>
      <c r="D16" s="184"/>
      <c r="E16" s="184"/>
      <c r="F16" s="184"/>
      <c r="G16" s="184"/>
      <c r="I16" s="111"/>
    </row>
    <row r="17" spans="1:12" s="6" customFormat="1" ht="15.75">
      <c r="B17" s="184"/>
      <c r="C17" s="184"/>
      <c r="D17" s="184"/>
      <c r="E17" s="184"/>
      <c r="F17" s="184"/>
      <c r="G17" s="184"/>
      <c r="I17" s="114">
        <v>10920</v>
      </c>
    </row>
    <row r="18" spans="1:12" s="6" customFormat="1" ht="34.5" customHeight="1">
      <c r="B18" s="183" t="s">
        <v>53</v>
      </c>
      <c r="C18" s="183"/>
      <c r="D18" s="183"/>
      <c r="E18" s="183"/>
      <c r="F18" s="183"/>
      <c r="I18" s="115">
        <v>5000</v>
      </c>
    </row>
    <row r="19" spans="1:12" s="6" customFormat="1" ht="36" customHeight="1">
      <c r="B19" s="184" t="s">
        <v>148</v>
      </c>
      <c r="C19" s="184"/>
      <c r="D19" s="184"/>
      <c r="E19" s="184"/>
      <c r="F19" s="184"/>
      <c r="G19" s="184"/>
      <c r="I19" s="116">
        <v>12000</v>
      </c>
      <c r="J19" s="90"/>
      <c r="K19" s="2"/>
      <c r="L19" s="2"/>
    </row>
    <row r="20" spans="1:12" s="6" customFormat="1" ht="18" customHeight="1">
      <c r="B20" s="184" t="s">
        <v>146</v>
      </c>
      <c r="C20" s="184"/>
      <c r="D20" s="184"/>
      <c r="E20" s="184"/>
      <c r="F20" s="184"/>
      <c r="G20" s="184"/>
      <c r="I20" s="116">
        <v>12500</v>
      </c>
      <c r="J20" s="90"/>
      <c r="K20" s="2"/>
      <c r="L20" s="2"/>
    </row>
    <row r="21" spans="1:12" s="6" customFormat="1" ht="15.75">
      <c r="A21" s="20" t="s">
        <v>31</v>
      </c>
    </row>
    <row r="22" spans="1:12" s="24" customFormat="1" ht="49.5" customHeight="1">
      <c r="A22" s="162" t="s">
        <v>91</v>
      </c>
      <c r="B22" s="163"/>
      <c r="C22" s="163"/>
      <c r="D22" s="163"/>
      <c r="E22" s="163"/>
      <c r="F22" s="163"/>
      <c r="G22" s="163"/>
      <c r="H22" s="163"/>
      <c r="I22" s="163"/>
      <c r="J22" s="164"/>
    </row>
    <row r="23" spans="1:12" s="24" customFormat="1" ht="85.5" customHeight="1">
      <c r="A23" s="162" t="s">
        <v>153</v>
      </c>
      <c r="B23" s="163"/>
      <c r="C23" s="163"/>
      <c r="D23" s="163"/>
      <c r="E23" s="163"/>
      <c r="F23" s="163"/>
      <c r="G23" s="163"/>
      <c r="H23" s="163"/>
      <c r="I23" s="163"/>
      <c r="J23" s="164"/>
    </row>
    <row r="24" spans="1:12" ht="45" customHeight="1">
      <c r="A24" s="165" t="s">
        <v>37</v>
      </c>
      <c r="B24" s="165"/>
      <c r="C24" s="166"/>
      <c r="D24" s="174" t="s">
        <v>79</v>
      </c>
      <c r="E24" s="175"/>
      <c r="F24" s="4"/>
      <c r="G24" s="176" t="s">
        <v>89</v>
      </c>
      <c r="H24" s="4"/>
      <c r="I24" s="176" t="s">
        <v>90</v>
      </c>
      <c r="J24" s="4"/>
    </row>
    <row r="25" spans="1:12" ht="38.25" customHeight="1" thickBot="1">
      <c r="A25" s="167"/>
      <c r="B25" s="167"/>
      <c r="C25" s="167"/>
      <c r="D25" s="29" t="s">
        <v>43</v>
      </c>
      <c r="E25" s="30" t="s">
        <v>10</v>
      </c>
      <c r="F25" s="4"/>
      <c r="G25" s="177"/>
      <c r="H25" s="4"/>
      <c r="I25" s="177"/>
      <c r="J25" s="4"/>
    </row>
    <row r="26" spans="1:12">
      <c r="A26" s="79" t="s">
        <v>44</v>
      </c>
      <c r="B26" s="80"/>
      <c r="C26" s="80"/>
      <c r="D26" s="81"/>
      <c r="E26" s="82"/>
      <c r="F26" s="83"/>
      <c r="G26" s="84"/>
      <c r="H26" s="83"/>
      <c r="I26" s="84"/>
      <c r="J26" s="83"/>
    </row>
    <row r="27" spans="1:12">
      <c r="A27" s="10" t="s">
        <v>11</v>
      </c>
      <c r="B27" s="5" t="s">
        <v>8</v>
      </c>
      <c r="C27" s="3"/>
      <c r="D27" s="46"/>
      <c r="E27" s="47"/>
      <c r="F27" s="39"/>
      <c r="G27" s="52"/>
      <c r="H27" s="39"/>
      <c r="I27" s="52"/>
      <c r="J27" s="39"/>
    </row>
    <row r="28" spans="1:12">
      <c r="A28" s="10" t="s">
        <v>12</v>
      </c>
      <c r="B28" s="109" t="s">
        <v>80</v>
      </c>
      <c r="C28" s="3"/>
      <c r="D28" s="46"/>
      <c r="E28" s="47"/>
      <c r="F28" s="39"/>
      <c r="G28" s="52"/>
      <c r="H28" s="39"/>
      <c r="I28" s="52"/>
      <c r="J28" s="39"/>
    </row>
    <row r="29" spans="1:12">
      <c r="A29" s="10"/>
      <c r="B29" s="168" t="s">
        <v>82</v>
      </c>
      <c r="C29" s="169"/>
      <c r="D29" s="46"/>
      <c r="E29" s="47"/>
      <c r="F29" s="39"/>
      <c r="G29" s="52"/>
      <c r="H29" s="39"/>
      <c r="I29" s="52"/>
      <c r="J29" s="39"/>
    </row>
    <row r="30" spans="1:12">
      <c r="B30" s="168" t="s">
        <v>81</v>
      </c>
      <c r="C30" s="169"/>
      <c r="D30" s="46"/>
      <c r="E30" s="47"/>
      <c r="F30" s="39"/>
      <c r="G30" s="52"/>
      <c r="H30" s="39"/>
      <c r="I30" s="52"/>
      <c r="J30" s="39"/>
    </row>
    <row r="31" spans="1:12">
      <c r="A31" s="10" t="s">
        <v>13</v>
      </c>
      <c r="B31" s="109" t="s">
        <v>83</v>
      </c>
      <c r="C31" s="3"/>
      <c r="D31" s="41"/>
      <c r="E31" s="11"/>
      <c r="F31" s="39"/>
      <c r="G31" s="53"/>
      <c r="H31" s="39"/>
      <c r="I31" s="53"/>
      <c r="J31" s="39"/>
    </row>
    <row r="32" spans="1:12" ht="15.75" thickBot="1">
      <c r="A32" s="12"/>
      <c r="B32" s="170" t="s">
        <v>84</v>
      </c>
      <c r="C32" s="171"/>
      <c r="D32" s="41"/>
      <c r="E32" s="11"/>
      <c r="F32" s="39"/>
      <c r="G32" s="53"/>
      <c r="H32" s="39"/>
      <c r="I32" s="53"/>
      <c r="J32" s="39"/>
    </row>
    <row r="33" spans="1:10" s="7" customFormat="1" ht="5.25" customHeight="1" thickBot="1">
      <c r="B33" s="17"/>
      <c r="D33" s="48"/>
      <c r="E33" s="16"/>
      <c r="F33" s="39"/>
      <c r="G33" s="54"/>
      <c r="H33" s="39"/>
      <c r="I33" s="54"/>
      <c r="J33" s="39"/>
    </row>
    <row r="34" spans="1:10">
      <c r="A34" s="79" t="s">
        <v>45</v>
      </c>
      <c r="B34" s="80"/>
      <c r="C34" s="80"/>
      <c r="D34" s="81"/>
      <c r="E34" s="82"/>
      <c r="F34" s="83"/>
      <c r="G34" s="84"/>
      <c r="H34" s="83"/>
      <c r="I34" s="84"/>
      <c r="J34" s="83"/>
    </row>
    <row r="35" spans="1:10" ht="17.25" customHeight="1">
      <c r="A35" s="15" t="s">
        <v>0</v>
      </c>
      <c r="B35" s="173" t="s">
        <v>16</v>
      </c>
      <c r="C35" s="173"/>
      <c r="D35" s="48"/>
      <c r="E35" s="16"/>
      <c r="F35" s="39"/>
      <c r="G35" s="54"/>
      <c r="H35" s="39"/>
      <c r="I35" s="54"/>
      <c r="J35" s="39"/>
    </row>
    <row r="36" spans="1:10" s="23" customFormat="1" ht="27" customHeight="1">
      <c r="A36" s="21"/>
      <c r="B36" s="172" t="s">
        <v>21</v>
      </c>
      <c r="C36" s="172"/>
      <c r="D36" s="49"/>
      <c r="E36" s="22"/>
      <c r="F36" s="40"/>
      <c r="G36" s="55"/>
      <c r="H36" s="40"/>
      <c r="I36" s="55"/>
      <c r="J36" s="40"/>
    </row>
    <row r="37" spans="1:10" s="23" customFormat="1" ht="15.75" customHeight="1">
      <c r="A37" s="21"/>
      <c r="B37" s="172" t="s">
        <v>17</v>
      </c>
      <c r="C37" s="172"/>
      <c r="D37" s="49"/>
      <c r="E37" s="22"/>
      <c r="F37" s="40"/>
      <c r="G37" s="55"/>
      <c r="H37" s="40"/>
      <c r="I37" s="55"/>
      <c r="J37" s="40"/>
    </row>
    <row r="38" spans="1:10" s="23" customFormat="1" ht="15.75" customHeight="1">
      <c r="A38" s="15" t="s">
        <v>1</v>
      </c>
      <c r="B38" s="180" t="s">
        <v>150</v>
      </c>
      <c r="C38" s="181"/>
      <c r="D38" s="49"/>
      <c r="E38" s="22"/>
      <c r="F38" s="40"/>
      <c r="G38" s="149"/>
      <c r="H38" s="40"/>
      <c r="I38" s="149"/>
      <c r="J38" s="40"/>
    </row>
    <row r="39" spans="1:10" ht="17.25" customHeight="1">
      <c r="A39" s="15" t="s">
        <v>151</v>
      </c>
      <c r="B39" s="173" t="s">
        <v>16</v>
      </c>
      <c r="C39" s="173"/>
      <c r="D39" s="49"/>
      <c r="E39" s="22"/>
      <c r="F39" s="39"/>
      <c r="G39" s="54"/>
      <c r="H39" s="39"/>
      <c r="I39" s="54"/>
      <c r="J39" s="39"/>
    </row>
    <row r="40" spans="1:10" s="23" customFormat="1" ht="15.75" customHeight="1" thickBot="1">
      <c r="A40" s="28"/>
      <c r="B40" s="161" t="s">
        <v>18</v>
      </c>
      <c r="C40" s="161"/>
      <c r="D40" s="49"/>
      <c r="E40" s="22"/>
      <c r="F40" s="40"/>
      <c r="G40" s="55"/>
      <c r="H40" s="40"/>
      <c r="I40" s="55"/>
      <c r="J40" s="40"/>
    </row>
    <row r="41" spans="1:10" s="7" customFormat="1" ht="5.25" customHeight="1" thickBot="1">
      <c r="B41" s="17"/>
      <c r="D41" s="48"/>
      <c r="E41" s="16"/>
      <c r="F41" s="39"/>
      <c r="G41" s="54"/>
      <c r="H41" s="39"/>
      <c r="I41" s="54"/>
      <c r="J41" s="39"/>
    </row>
    <row r="42" spans="1:10">
      <c r="A42" s="79" t="s">
        <v>47</v>
      </c>
      <c r="B42" s="80"/>
      <c r="C42" s="80"/>
      <c r="D42" s="81"/>
      <c r="E42" s="82"/>
      <c r="F42" s="83"/>
      <c r="G42" s="84"/>
      <c r="H42" s="83"/>
      <c r="I42" s="84"/>
      <c r="J42" s="83"/>
    </row>
    <row r="43" spans="1:10" s="23" customFormat="1" ht="55.5" customHeight="1" thickBot="1">
      <c r="A43" s="28"/>
      <c r="B43" s="161" t="s">
        <v>20</v>
      </c>
      <c r="C43" s="161"/>
      <c r="D43" s="50"/>
      <c r="E43" s="43"/>
      <c r="F43" s="40"/>
      <c r="G43" s="56"/>
      <c r="H43" s="40"/>
      <c r="I43" s="56"/>
      <c r="J43" s="40"/>
    </row>
    <row r="44" spans="1:10" s="23" customFormat="1" ht="31.5" customHeight="1" thickBot="1">
      <c r="A44" s="76"/>
      <c r="B44" s="178" t="s">
        <v>149</v>
      </c>
      <c r="C44" s="179"/>
      <c r="D44" s="147"/>
      <c r="E44" s="148"/>
      <c r="F44" s="40"/>
      <c r="G44" s="149"/>
      <c r="H44" s="40"/>
      <c r="I44" s="149"/>
      <c r="J44" s="40"/>
    </row>
    <row r="45" spans="1:10" s="23" customFormat="1" ht="31.5" customHeight="1">
      <c r="A45" s="76"/>
      <c r="B45" s="178" t="s">
        <v>147</v>
      </c>
      <c r="C45" s="179"/>
      <c r="D45" s="147"/>
      <c r="E45" s="148"/>
      <c r="F45" s="40"/>
      <c r="G45" s="149"/>
      <c r="H45" s="40"/>
      <c r="I45" s="149"/>
      <c r="J45" s="40"/>
    </row>
    <row r="46" spans="1:10" s="7" customFormat="1" ht="8.25" customHeight="1" thickBot="1">
      <c r="B46" s="17"/>
      <c r="D46" s="48"/>
      <c r="E46" s="16"/>
      <c r="F46" s="39"/>
      <c r="G46" s="54"/>
      <c r="H46" s="39"/>
      <c r="I46" s="54"/>
      <c r="J46" s="39"/>
    </row>
    <row r="47" spans="1:10">
      <c r="A47" s="79" t="s">
        <v>46</v>
      </c>
      <c r="B47" s="80"/>
      <c r="C47" s="80"/>
      <c r="D47" s="81"/>
      <c r="E47" s="82"/>
      <c r="F47" s="83"/>
      <c r="G47" s="84"/>
      <c r="H47" s="83"/>
      <c r="I47" s="84"/>
      <c r="J47" s="83"/>
    </row>
    <row r="48" spans="1:10" s="23" customFormat="1" ht="15" customHeight="1">
      <c r="A48" s="21"/>
      <c r="B48" s="172" t="s">
        <v>26</v>
      </c>
      <c r="C48" s="172"/>
      <c r="D48" s="50"/>
      <c r="E48" s="43"/>
      <c r="F48" s="40"/>
      <c r="G48" s="56"/>
      <c r="H48" s="40"/>
      <c r="I48" s="56"/>
      <c r="J48" s="40"/>
    </row>
    <row r="49" spans="1:10" s="23" customFormat="1" ht="15" customHeight="1">
      <c r="A49" s="21"/>
      <c r="B49" s="172" t="s">
        <v>28</v>
      </c>
      <c r="C49" s="172"/>
      <c r="D49" s="49"/>
      <c r="E49" s="22"/>
      <c r="F49" s="40"/>
      <c r="G49" s="55"/>
      <c r="H49" s="40"/>
      <c r="I49" s="55"/>
      <c r="J49" s="40"/>
    </row>
    <row r="50" spans="1:10" s="23" customFormat="1" ht="15" customHeight="1" thickBot="1">
      <c r="A50" s="28"/>
      <c r="B50" s="161" t="s">
        <v>38</v>
      </c>
      <c r="C50" s="161"/>
      <c r="D50" s="49"/>
      <c r="E50" s="22"/>
      <c r="F50" s="40"/>
      <c r="G50" s="55"/>
      <c r="H50" s="40"/>
      <c r="I50" s="55"/>
      <c r="J50" s="40"/>
    </row>
    <row r="51" spans="1:10" s="7" customFormat="1" ht="8.25" customHeight="1" thickBot="1">
      <c r="B51" s="17"/>
      <c r="D51" s="48"/>
      <c r="E51" s="16"/>
      <c r="F51" s="39"/>
      <c r="G51" s="54"/>
      <c r="H51" s="39"/>
      <c r="I51" s="54"/>
      <c r="J51" s="39"/>
    </row>
    <row r="52" spans="1:10">
      <c r="A52" s="79" t="s">
        <v>48</v>
      </c>
      <c r="B52" s="80"/>
      <c r="C52" s="80"/>
      <c r="D52" s="81"/>
      <c r="E52" s="82"/>
      <c r="F52" s="83"/>
      <c r="G52" s="84"/>
      <c r="H52" s="83"/>
      <c r="I52" s="84"/>
      <c r="J52" s="83"/>
    </row>
    <row r="53" spans="1:10" s="23" customFormat="1" ht="31.5" customHeight="1" thickBot="1">
      <c r="A53" s="28"/>
      <c r="B53" s="161" t="s">
        <v>30</v>
      </c>
      <c r="C53" s="161"/>
      <c r="D53" s="51"/>
      <c r="E53" s="42"/>
      <c r="F53" s="40"/>
      <c r="G53" s="57"/>
      <c r="H53" s="40"/>
      <c r="I53" s="57"/>
      <c r="J53" s="40"/>
    </row>
    <row r="54" spans="1:10" s="23" customFormat="1" ht="15" customHeight="1">
      <c r="A54" s="76"/>
      <c r="B54" s="77"/>
      <c r="C54" s="77"/>
      <c r="D54" s="78"/>
      <c r="E54" s="78"/>
      <c r="F54" s="78"/>
      <c r="G54" s="78"/>
      <c r="H54" s="78"/>
      <c r="I54" s="78"/>
      <c r="J54" s="78"/>
    </row>
  </sheetData>
  <mergeCells count="27">
    <mergeCell ref="B44:C44"/>
    <mergeCell ref="B38:C38"/>
    <mergeCell ref="A2:J2"/>
    <mergeCell ref="B40:C40"/>
    <mergeCell ref="I24:I25"/>
    <mergeCell ref="B18:F18"/>
    <mergeCell ref="A23:J23"/>
    <mergeCell ref="B36:C36"/>
    <mergeCell ref="B16:G17"/>
    <mergeCell ref="B20:G20"/>
    <mergeCell ref="B19:G19"/>
    <mergeCell ref="B53:C53"/>
    <mergeCell ref="B50:C50"/>
    <mergeCell ref="B43:C43"/>
    <mergeCell ref="A22:J22"/>
    <mergeCell ref="A24:C25"/>
    <mergeCell ref="B30:C30"/>
    <mergeCell ref="B32:C32"/>
    <mergeCell ref="B37:C37"/>
    <mergeCell ref="B39:C39"/>
    <mergeCell ref="B48:C48"/>
    <mergeCell ref="B49:C49"/>
    <mergeCell ref="B35:C35"/>
    <mergeCell ref="B29:C29"/>
    <mergeCell ref="D24:E24"/>
    <mergeCell ref="G24:G25"/>
    <mergeCell ref="B45:C45"/>
  </mergeCells>
  <phoneticPr fontId="30" type="noConversion"/>
  <pageMargins left="0.23622047244094491" right="0.23622047244094491" top="0.27559055118110237" bottom="0.23622047244094491" header="0.23622047244094491" footer="0.19685039370078741"/>
  <pageSetup paperSize="9" scale="90" orientation="portrait"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dimension ref="A1:K114"/>
  <sheetViews>
    <sheetView tabSelected="1" topLeftCell="A103" zoomScale="110" zoomScaleNormal="110" workbookViewId="0">
      <selection activeCell="B111" sqref="B111"/>
    </sheetView>
  </sheetViews>
  <sheetFormatPr defaultRowHeight="15"/>
  <cols>
    <col min="1" max="1" width="2.7109375" style="6" customWidth="1"/>
    <col min="2" max="2" width="24.5703125" style="6" customWidth="1"/>
    <col min="3" max="3" width="19.5703125" style="6" customWidth="1"/>
    <col min="4" max="4" width="10.28515625" style="6" customWidth="1"/>
    <col min="5" max="5" width="9.7109375" style="6" customWidth="1"/>
    <col min="6" max="16384" width="9.140625" style="6"/>
  </cols>
  <sheetData>
    <row r="1" spans="1:9" customFormat="1" ht="30.75" customHeight="1">
      <c r="A1" s="194" t="s">
        <v>32</v>
      </c>
      <c r="B1" s="194"/>
      <c r="C1" s="195"/>
      <c r="D1" s="190" t="s">
        <v>68</v>
      </c>
      <c r="E1" s="191"/>
    </row>
    <row r="2" spans="1:9" customFormat="1" ht="28.5" customHeight="1" thickBot="1">
      <c r="A2" s="196"/>
      <c r="B2" s="196"/>
      <c r="C2" s="196"/>
      <c r="D2" s="29" t="s">
        <v>9</v>
      </c>
      <c r="E2" s="30" t="s">
        <v>10</v>
      </c>
    </row>
    <row r="3" spans="1:9" customFormat="1">
      <c r="A3" s="8" t="s">
        <v>14</v>
      </c>
      <c r="B3" s="9"/>
      <c r="C3" s="9"/>
      <c r="D3" s="44"/>
      <c r="E3" s="45"/>
    </row>
    <row r="4" spans="1:9" customFormat="1">
      <c r="A4" s="10" t="s">
        <v>11</v>
      </c>
      <c r="B4" s="5" t="s">
        <v>8</v>
      </c>
      <c r="C4" s="3"/>
      <c r="D4" s="58">
        <f>+'ΦΟΡΟΛ ΦΥΣ ΠΡ'!I4</f>
        <v>10000</v>
      </c>
      <c r="E4" s="59">
        <f>+'ΦΟΡΟΛ ΦΥΣ ΠΡ'!I10</f>
        <v>8000</v>
      </c>
    </row>
    <row r="5" spans="1:9" customFormat="1">
      <c r="A5" s="10" t="s">
        <v>12</v>
      </c>
      <c r="B5" s="109" t="s">
        <v>80</v>
      </c>
      <c r="C5" s="3"/>
      <c r="D5" s="58"/>
      <c r="E5" s="59"/>
    </row>
    <row r="6" spans="1:9" customFormat="1">
      <c r="A6" s="10"/>
      <c r="B6" s="168" t="s">
        <v>82</v>
      </c>
      <c r="C6" s="169"/>
      <c r="D6" s="60">
        <f>+'ΦΟΡΟΛ ΦΥΣ ΠΡ'!I6</f>
        <v>2000</v>
      </c>
      <c r="E6" s="61"/>
      <c r="F6" s="23"/>
      <c r="G6" s="23"/>
      <c r="H6" s="23"/>
      <c r="I6" s="23"/>
    </row>
    <row r="7" spans="1:9" customFormat="1">
      <c r="B7" s="168" t="s">
        <v>81</v>
      </c>
      <c r="C7" s="169"/>
      <c r="D7" s="60"/>
      <c r="E7" s="61">
        <f>+'ΦΟΡΟΛ ΦΥΣ ΠΡ'!I12</f>
        <v>6000</v>
      </c>
      <c r="F7" s="23"/>
      <c r="G7" s="23"/>
      <c r="H7" s="23"/>
      <c r="I7" s="23"/>
    </row>
    <row r="8" spans="1:9" customFormat="1">
      <c r="A8" s="10" t="s">
        <v>13</v>
      </c>
      <c r="B8" s="109" t="s">
        <v>83</v>
      </c>
      <c r="C8" s="3"/>
      <c r="D8" s="60"/>
      <c r="E8" s="61"/>
      <c r="F8" s="23"/>
      <c r="G8" s="23"/>
      <c r="H8" s="23"/>
      <c r="I8" s="23"/>
    </row>
    <row r="9" spans="1:9" customFormat="1" ht="15.75" thickBot="1">
      <c r="A9" s="12"/>
      <c r="B9" s="170" t="s">
        <v>85</v>
      </c>
      <c r="C9" s="171"/>
      <c r="D9" s="60">
        <f>+'ΦΟΡΟΛ ΦΥΣ ΠΡ'!$I$18*0.5</f>
        <v>2500</v>
      </c>
      <c r="E9" s="61">
        <f>+'ΦΟΡΟΛ ΦΥΣ ΠΡ'!$I$18*0.5</f>
        <v>2500</v>
      </c>
    </row>
    <row r="10" spans="1:9" s="7" customFormat="1" ht="6.75" customHeight="1" thickBot="1">
      <c r="D10" s="62"/>
      <c r="E10" s="63"/>
    </row>
    <row r="11" spans="1:9" customFormat="1">
      <c r="A11" s="13" t="s">
        <v>15</v>
      </c>
      <c r="B11" s="14"/>
      <c r="C11" s="14"/>
      <c r="D11" s="64"/>
      <c r="E11" s="65"/>
    </row>
    <row r="12" spans="1:9" customFormat="1" ht="17.25" customHeight="1">
      <c r="A12" s="15" t="s">
        <v>0</v>
      </c>
      <c r="B12" s="173" t="s">
        <v>16</v>
      </c>
      <c r="C12" s="173"/>
      <c r="D12" s="62"/>
      <c r="E12" s="63"/>
    </row>
    <row r="13" spans="1:9" s="23" customFormat="1" ht="15" customHeight="1">
      <c r="A13" s="21"/>
      <c r="B13" s="172" t="s">
        <v>21</v>
      </c>
      <c r="C13" s="172"/>
      <c r="D13" s="66">
        <f>+'ΦΟΡΟΛ ΦΥΣ ΠΡ'!$I$17/2</f>
        <v>5460</v>
      </c>
      <c r="E13" s="66">
        <f>+'ΦΟΡΟΛ ΦΥΣ ΠΡ'!$I$17/2</f>
        <v>5460</v>
      </c>
    </row>
    <row r="14" spans="1:9" s="23" customFormat="1" ht="15.75" customHeight="1">
      <c r="A14" s="21"/>
      <c r="B14" s="172" t="s">
        <v>17</v>
      </c>
      <c r="C14" s="172"/>
      <c r="D14" s="66">
        <f>+'ΦΟΡΟΛ ΦΥΣ ΠΡ'!I8</f>
        <v>6400</v>
      </c>
      <c r="E14" s="67">
        <f>+'ΦΟΡΟΛ ΦΥΣ ΠΡ'!I14</f>
        <v>4600</v>
      </c>
    </row>
    <row r="15" spans="1:9" s="23" customFormat="1" ht="15.75" customHeight="1">
      <c r="A15" s="15" t="s">
        <v>1</v>
      </c>
      <c r="B15" s="180" t="s">
        <v>150</v>
      </c>
      <c r="C15" s="181"/>
      <c r="D15" s="49"/>
      <c r="E15" s="67">
        <f>+'ΦΟΡΟΛ ΦΥΣ ΠΡ'!I19</f>
        <v>12000</v>
      </c>
    </row>
    <row r="16" spans="1:9" customFormat="1" ht="17.25" customHeight="1">
      <c r="A16" s="15" t="s">
        <v>1</v>
      </c>
      <c r="B16" s="173" t="s">
        <v>16</v>
      </c>
      <c r="C16" s="173"/>
      <c r="D16" s="68"/>
      <c r="E16" s="69"/>
    </row>
    <row r="17" spans="1:5" s="23" customFormat="1" ht="15.75" customHeight="1" thickBot="1">
      <c r="A17" s="28"/>
      <c r="B17" s="161" t="s">
        <v>18</v>
      </c>
      <c r="C17" s="161"/>
      <c r="D17" s="66">
        <f>+'ΦΟΡΟΛ ΦΥΣ ΠΡ'!$I$20*0.5</f>
        <v>6250</v>
      </c>
      <c r="E17" s="67">
        <f>+'ΦΟΡΟΛ ΦΥΣ ΠΡ'!$I$20*0.5</f>
        <v>6250</v>
      </c>
    </row>
    <row r="18" spans="1:5" s="7" customFormat="1" ht="8.25" customHeight="1" thickBot="1">
      <c r="B18" s="17"/>
      <c r="D18" s="68"/>
      <c r="E18" s="69"/>
    </row>
    <row r="19" spans="1:5" customFormat="1">
      <c r="A19" s="13" t="s">
        <v>19</v>
      </c>
      <c r="B19" s="14"/>
      <c r="C19" s="14"/>
      <c r="D19" s="70"/>
      <c r="E19" s="71"/>
    </row>
    <row r="20" spans="1:5" s="23" customFormat="1" ht="39.75" customHeight="1" thickBot="1">
      <c r="A20" s="28"/>
      <c r="B20" s="161" t="s">
        <v>20</v>
      </c>
      <c r="C20" s="161"/>
      <c r="D20" s="72">
        <f>+'ΦΟΡΟΛ ΦΥΣ ΠΡ'!I7</f>
        <v>3000</v>
      </c>
      <c r="E20" s="73"/>
    </row>
    <row r="21" spans="1:5" s="23" customFormat="1" ht="31.5" customHeight="1" thickBot="1">
      <c r="A21" s="76"/>
      <c r="B21" s="178" t="s">
        <v>149</v>
      </c>
      <c r="C21" s="179"/>
      <c r="D21" s="72"/>
      <c r="E21" s="73">
        <f>+'ΦΟΡΟΛ ΦΥΣ ΠΡ'!I19*0.7</f>
        <v>8400</v>
      </c>
    </row>
    <row r="22" spans="1:5" s="23" customFormat="1" ht="31.5" customHeight="1">
      <c r="A22" s="76"/>
      <c r="B22" s="178" t="s">
        <v>147</v>
      </c>
      <c r="C22" s="179"/>
      <c r="D22" s="72"/>
      <c r="E22" s="73"/>
    </row>
    <row r="23" spans="1:5" s="7" customFormat="1" ht="8.25" customHeight="1" thickBot="1">
      <c r="B23" s="17"/>
      <c r="D23" s="68"/>
      <c r="E23" s="69"/>
    </row>
    <row r="24" spans="1:5" customFormat="1">
      <c r="A24" s="13" t="s">
        <v>29</v>
      </c>
      <c r="B24" s="14"/>
      <c r="C24" s="14"/>
      <c r="D24" s="70"/>
      <c r="E24" s="71"/>
    </row>
    <row r="25" spans="1:5" s="23" customFormat="1" ht="15" customHeight="1" thickBot="1">
      <c r="A25" s="28"/>
      <c r="B25" s="161" t="s">
        <v>30</v>
      </c>
      <c r="C25" s="161"/>
      <c r="D25" s="74">
        <f>+'ΦΟΡΟΛ ΦΥΣ ΠΡ'!I5</f>
        <v>200</v>
      </c>
      <c r="E25" s="75">
        <f>+'ΦΟΡΟΛ ΦΥΣ ΠΡ'!I11</f>
        <v>0</v>
      </c>
    </row>
    <row r="27" spans="1:5" s="111" customFormat="1" ht="22.5" customHeight="1">
      <c r="A27" s="118" t="s">
        <v>42</v>
      </c>
    </row>
    <row r="28" spans="1:5" ht="18" customHeight="1">
      <c r="A28" s="185" t="s">
        <v>132</v>
      </c>
      <c r="B28" s="186"/>
      <c r="C28" s="186"/>
      <c r="D28" s="186"/>
      <c r="E28" s="186"/>
    </row>
    <row r="29" spans="1:5" s="19" customFormat="1">
      <c r="A29" s="34" t="s">
        <v>11</v>
      </c>
      <c r="B29" s="34" t="s">
        <v>33</v>
      </c>
    </row>
    <row r="30" spans="1:5" s="25" customFormat="1">
      <c r="B30" s="25" t="s">
        <v>158</v>
      </c>
      <c r="D30" s="32">
        <v>17500</v>
      </c>
      <c r="E30" s="32">
        <f>SUM(E4:E9)</f>
        <v>16500</v>
      </c>
    </row>
    <row r="32" spans="1:5" s="19" customFormat="1">
      <c r="A32" s="34" t="s">
        <v>12</v>
      </c>
      <c r="B32" s="34" t="s">
        <v>34</v>
      </c>
    </row>
    <row r="33" spans="1:11">
      <c r="A33" s="27"/>
      <c r="B33" s="6" t="s">
        <v>157</v>
      </c>
      <c r="D33" s="26">
        <f>SUM(D13:D17)</f>
        <v>18110</v>
      </c>
      <c r="E33" s="26">
        <f>SUM(E13:E17)-E20-E21-E22</f>
        <v>19910</v>
      </c>
    </row>
    <row r="34" spans="1:11">
      <c r="A34" s="27"/>
      <c r="B34" s="87" t="s">
        <v>49</v>
      </c>
      <c r="D34" s="31">
        <v>2500</v>
      </c>
      <c r="E34" s="31">
        <v>2500</v>
      </c>
    </row>
    <row r="35" spans="1:11" s="25" customFormat="1" ht="15.75" thickBot="1">
      <c r="B35" s="25" t="s">
        <v>52</v>
      </c>
      <c r="D35" s="32">
        <f>SUM(D33:D34)</f>
        <v>20610</v>
      </c>
      <c r="E35" s="32">
        <f>SUM(E33:E34)</f>
        <v>22410</v>
      </c>
    </row>
    <row r="36" spans="1:11" s="25" customFormat="1">
      <c r="B36" s="119" t="s">
        <v>56</v>
      </c>
      <c r="C36" s="119"/>
      <c r="D36" s="120">
        <f>D30-D35</f>
        <v>-3110</v>
      </c>
      <c r="E36" s="121">
        <f>E30-E35</f>
        <v>-5910</v>
      </c>
    </row>
    <row r="37" spans="1:11" s="25" customFormat="1" ht="15.75" thickBot="1">
      <c r="B37" s="119" t="s">
        <v>57</v>
      </c>
      <c r="C37" s="119"/>
      <c r="D37" s="188">
        <f>+D36+E36</f>
        <v>-9020</v>
      </c>
      <c r="E37" s="189"/>
    </row>
    <row r="38" spans="1:11" s="33" customFormat="1" ht="16.5" thickBot="1">
      <c r="A38" s="36" t="s">
        <v>36</v>
      </c>
      <c r="B38" s="37"/>
      <c r="C38" s="141"/>
      <c r="D38" s="38">
        <f>+D35</f>
        <v>20610</v>
      </c>
      <c r="E38" s="38">
        <f>+E35</f>
        <v>22410</v>
      </c>
    </row>
    <row r="39" spans="1:11" ht="30" customHeight="1">
      <c r="A39" s="128">
        <v>1</v>
      </c>
      <c r="B39" s="187" t="s">
        <v>154</v>
      </c>
      <c r="C39" s="187"/>
      <c r="D39" s="233" t="s">
        <v>169</v>
      </c>
      <c r="E39" s="233" t="s">
        <v>168</v>
      </c>
    </row>
    <row r="40" spans="1:11" ht="18.75" customHeight="1">
      <c r="A40" s="19"/>
      <c r="B40" s="6" t="s">
        <v>92</v>
      </c>
      <c r="D40" s="122">
        <v>-2000</v>
      </c>
      <c r="E40" s="122">
        <v>-1900</v>
      </c>
      <c r="F40" s="19"/>
      <c r="G40" s="19"/>
      <c r="H40" s="19"/>
      <c r="I40" s="19"/>
      <c r="J40" s="19"/>
      <c r="K40" s="19"/>
    </row>
    <row r="41" spans="1:11">
      <c r="A41" s="19">
        <v>2</v>
      </c>
      <c r="B41" s="19" t="s">
        <v>69</v>
      </c>
      <c r="D41" s="122"/>
      <c r="E41" s="142">
        <f>+(E7)*ΚΛΙΜΑΚΕΣ!$B$6</f>
        <v>1320</v>
      </c>
    </row>
    <row r="42" spans="1:11">
      <c r="A42" s="104">
        <v>3</v>
      </c>
      <c r="B42" s="19" t="s">
        <v>73</v>
      </c>
      <c r="D42" s="122">
        <f>+D9*(100%-5%)*ΚΛΙΜΑΚΕΣ!$B$55</f>
        <v>356.25</v>
      </c>
      <c r="E42" s="122">
        <f>+E9*(100%-5%)*ΚΛΙΜΑΚΕΣ!$B$55</f>
        <v>356.25</v>
      </c>
    </row>
    <row r="43" spans="1:11" ht="7.5" customHeight="1">
      <c r="A43" s="19"/>
      <c r="B43" s="88"/>
      <c r="C43" s="103"/>
      <c r="D43" s="146"/>
      <c r="E43" s="146"/>
    </row>
    <row r="44" spans="1:11" s="25" customFormat="1">
      <c r="B44" s="25" t="s">
        <v>74</v>
      </c>
      <c r="D44" s="85">
        <v>1680.5</v>
      </c>
      <c r="E44" s="85">
        <v>2836.5</v>
      </c>
    </row>
    <row r="45" spans="1:11" s="88" customFormat="1">
      <c r="A45" s="25"/>
      <c r="B45" s="25" t="s">
        <v>40</v>
      </c>
      <c r="D45" s="144"/>
      <c r="E45" s="144"/>
    </row>
    <row r="46" spans="1:11" s="25" customFormat="1">
      <c r="B46" s="25" t="s">
        <v>41</v>
      </c>
      <c r="D46" s="85">
        <f>SUM(D44:D45)</f>
        <v>1680.5</v>
      </c>
      <c r="E46" s="85">
        <f>SUM(E44:E45)</f>
        <v>2836.5</v>
      </c>
    </row>
    <row r="47" spans="1:11" s="25" customFormat="1">
      <c r="B47" s="25" t="s">
        <v>55</v>
      </c>
      <c r="D47" s="157" t="s">
        <v>164</v>
      </c>
      <c r="E47" s="157" t="s">
        <v>165</v>
      </c>
    </row>
    <row r="48" spans="1:11" s="25" customFormat="1">
      <c r="B48" s="25" t="s">
        <v>39</v>
      </c>
      <c r="D48" s="85">
        <f>-D25</f>
        <v>-200</v>
      </c>
      <c r="E48" s="85">
        <f>-E25</f>
        <v>0</v>
      </c>
    </row>
    <row r="49" spans="1:9" s="25" customFormat="1" ht="60">
      <c r="B49" s="158" t="s">
        <v>162</v>
      </c>
      <c r="D49" s="85"/>
      <c r="E49" s="85">
        <v>1320</v>
      </c>
    </row>
    <row r="50" spans="1:9" s="25" customFormat="1" ht="45.75" thickBot="1">
      <c r="B50" s="158" t="s">
        <v>163</v>
      </c>
      <c r="D50" s="85"/>
      <c r="E50" s="85">
        <v>650</v>
      </c>
    </row>
    <row r="51" spans="1:9" s="33" customFormat="1" ht="16.5" thickBot="1">
      <c r="A51" s="36"/>
      <c r="B51" s="37" t="s">
        <v>54</v>
      </c>
      <c r="C51" s="37"/>
      <c r="D51" s="86">
        <v>1686.95</v>
      </c>
      <c r="E51" s="86">
        <v>5102.95</v>
      </c>
    </row>
    <row r="52" spans="1:9" s="33" customFormat="1" ht="15.75">
      <c r="A52" s="106"/>
      <c r="B52" s="150" t="s">
        <v>172</v>
      </c>
      <c r="C52" s="106"/>
      <c r="D52" s="110"/>
      <c r="E52" s="110"/>
    </row>
    <row r="53" spans="1:9" s="33" customFormat="1" ht="15.75">
      <c r="A53" s="106"/>
      <c r="B53" s="150" t="s">
        <v>166</v>
      </c>
      <c r="C53" s="106"/>
      <c r="D53" s="110"/>
      <c r="E53" s="110"/>
    </row>
    <row r="54" spans="1:9" s="33" customFormat="1" ht="15.75">
      <c r="A54" s="106"/>
      <c r="B54" s="150" t="s">
        <v>167</v>
      </c>
      <c r="C54" s="106"/>
      <c r="D54" s="110"/>
      <c r="E54" s="110"/>
    </row>
    <row r="55" spans="1:9">
      <c r="B55" s="100"/>
      <c r="C55" s="105"/>
      <c r="D55" s="101"/>
    </row>
    <row r="56" spans="1:9" ht="111" customHeight="1">
      <c r="A56" s="193" t="str">
        <f>+'ΦΟΡΟΛ ΦΥΣ ΠΡ'!A23</f>
        <v xml:space="preserve">2.  Εάν έχουμε την περίπτωση που ο σύζυγος έχει την δυνατότητα να καλύψει την διαφορά τεκμηρίων με εισόδημα από προηγούμενα έτη ποσού 3.110 Ευρώ, και η σύζυγος μπορεί να δικαιολογήσει μια δωρεά που έλαβε από τον πατέρα της ύψους 5,000 Ευρώ,τότε πρέπει να δηλωθούν τα εισοδήματα όλων, σε αυτή την περίπτωση; και ποιό θα είναι το Φορολογητέο Εισόδημα &amp; το ποσό του Φόρου, για κάθε φυσικό πρόσωπο σε αυτή την περίπτωση. </v>
      </c>
      <c r="B56" s="193"/>
      <c r="C56" s="193"/>
      <c r="D56" s="193"/>
      <c r="E56" s="193"/>
    </row>
    <row r="57" spans="1:9" s="111" customFormat="1" ht="85.5" customHeight="1">
      <c r="A57" s="192" t="s">
        <v>152</v>
      </c>
      <c r="B57" s="192"/>
      <c r="C57" s="192"/>
      <c r="D57" s="192"/>
      <c r="E57" s="192"/>
    </row>
    <row r="58" spans="1:9" ht="15" customHeight="1" thickBot="1">
      <c r="A58" s="6" t="s">
        <v>50</v>
      </c>
    </row>
    <row r="59" spans="1:9" customFormat="1" ht="30.75" customHeight="1">
      <c r="A59" s="194" t="s">
        <v>32</v>
      </c>
      <c r="B59" s="194"/>
      <c r="C59" s="195"/>
      <c r="D59" s="190" t="s">
        <v>68</v>
      </c>
      <c r="E59" s="191"/>
    </row>
    <row r="60" spans="1:9" customFormat="1" ht="28.5" customHeight="1" thickBot="1">
      <c r="A60" s="196"/>
      <c r="B60" s="196"/>
      <c r="C60" s="196"/>
      <c r="D60" s="29" t="s">
        <v>9</v>
      </c>
      <c r="E60" s="30" t="s">
        <v>10</v>
      </c>
    </row>
    <row r="61" spans="1:9" customFormat="1">
      <c r="A61" s="8" t="s">
        <v>14</v>
      </c>
      <c r="B61" s="9"/>
      <c r="C61" s="9"/>
      <c r="D61" s="44"/>
      <c r="E61" s="45"/>
    </row>
    <row r="62" spans="1:9" customFormat="1">
      <c r="A62" s="10" t="s">
        <v>11</v>
      </c>
      <c r="B62" s="5" t="s">
        <v>8</v>
      </c>
      <c r="C62" s="3"/>
      <c r="D62" s="58">
        <f>+D4</f>
        <v>10000</v>
      </c>
      <c r="E62" s="58">
        <f>+E4</f>
        <v>8000</v>
      </c>
    </row>
    <row r="63" spans="1:9" customFormat="1">
      <c r="A63" s="10" t="s">
        <v>12</v>
      </c>
      <c r="B63" s="109" t="s">
        <v>80</v>
      </c>
      <c r="C63" s="3"/>
      <c r="D63" s="58"/>
      <c r="E63" s="59"/>
    </row>
    <row r="64" spans="1:9" customFormat="1">
      <c r="A64" s="10"/>
      <c r="B64" s="168" t="s">
        <v>82</v>
      </c>
      <c r="C64" s="169"/>
      <c r="D64" s="58">
        <f>+D6</f>
        <v>2000</v>
      </c>
      <c r="E64" s="61"/>
      <c r="F64" s="23"/>
      <c r="G64" s="23"/>
      <c r="H64" s="23"/>
      <c r="I64" s="23"/>
    </row>
    <row r="65" spans="1:9" customFormat="1">
      <c r="B65" s="168" t="s">
        <v>81</v>
      </c>
      <c r="C65" s="169"/>
      <c r="D65" s="60"/>
      <c r="E65" s="58">
        <f>+E7</f>
        <v>6000</v>
      </c>
      <c r="F65" s="23"/>
      <c r="G65" s="23"/>
      <c r="H65" s="23"/>
      <c r="I65" s="23"/>
    </row>
    <row r="66" spans="1:9" customFormat="1">
      <c r="A66" s="10" t="s">
        <v>13</v>
      </c>
      <c r="B66" s="109" t="s">
        <v>83</v>
      </c>
      <c r="C66" s="3"/>
      <c r="D66" s="60"/>
      <c r="E66" s="61"/>
      <c r="F66" s="23"/>
      <c r="G66" s="23"/>
      <c r="H66" s="23"/>
      <c r="I66" s="23"/>
    </row>
    <row r="67" spans="1:9" customFormat="1" ht="15.75" thickBot="1">
      <c r="A67" s="12"/>
      <c r="B67" s="170" t="s">
        <v>85</v>
      </c>
      <c r="C67" s="171"/>
      <c r="D67" s="60">
        <f>+'ΦΟΡΟΛ ΦΥΣ ΠΡ'!$I$18*0.5</f>
        <v>2500</v>
      </c>
      <c r="E67" s="61">
        <f>+'ΦΟΡΟΛ ΦΥΣ ΠΡ'!$I$18*0.5</f>
        <v>2500</v>
      </c>
    </row>
    <row r="68" spans="1:9" s="7" customFormat="1" ht="6.75" customHeight="1" thickBot="1">
      <c r="D68" s="62"/>
      <c r="E68" s="63"/>
    </row>
    <row r="69" spans="1:9" customFormat="1">
      <c r="A69" s="13" t="s">
        <v>15</v>
      </c>
      <c r="B69" s="14"/>
      <c r="C69" s="14"/>
      <c r="D69" s="64"/>
      <c r="E69" s="65"/>
    </row>
    <row r="70" spans="1:9" customFormat="1" ht="17.25" customHeight="1">
      <c r="A70" s="15" t="s">
        <v>0</v>
      </c>
      <c r="B70" s="173" t="s">
        <v>16</v>
      </c>
      <c r="C70" s="173"/>
      <c r="D70" s="62"/>
      <c r="E70" s="63"/>
    </row>
    <row r="71" spans="1:9" s="23" customFormat="1" ht="15" customHeight="1">
      <c r="A71" s="21"/>
      <c r="B71" s="172" t="s">
        <v>21</v>
      </c>
      <c r="C71" s="172"/>
      <c r="D71" s="66">
        <f>+'ΦΟΡΟΛ ΦΥΣ ΠΡ'!$I$17/2</f>
        <v>5460</v>
      </c>
      <c r="E71" s="66">
        <f>+'ΦΟΡΟΛ ΦΥΣ ΠΡ'!$I$17/2</f>
        <v>5460</v>
      </c>
    </row>
    <row r="72" spans="1:9" s="23" customFormat="1" ht="15.75" customHeight="1">
      <c r="A72" s="21"/>
      <c r="B72" s="172" t="s">
        <v>17</v>
      </c>
      <c r="C72" s="172"/>
      <c r="D72" s="58">
        <f>+D14</f>
        <v>6400</v>
      </c>
      <c r="E72" s="58">
        <f>+E14</f>
        <v>4600</v>
      </c>
    </row>
    <row r="73" spans="1:9" s="23" customFormat="1" ht="15.75" customHeight="1">
      <c r="A73" s="15" t="s">
        <v>1</v>
      </c>
      <c r="B73" s="180" t="s">
        <v>150</v>
      </c>
      <c r="C73" s="181"/>
      <c r="D73" s="49"/>
      <c r="E73" s="58">
        <f>+E15</f>
        <v>12000</v>
      </c>
    </row>
    <row r="74" spans="1:9" customFormat="1" ht="17.25" customHeight="1">
      <c r="A74" s="15" t="s">
        <v>1</v>
      </c>
      <c r="B74" s="173" t="s">
        <v>16</v>
      </c>
      <c r="C74" s="173"/>
      <c r="D74" s="68"/>
      <c r="E74" s="69"/>
    </row>
    <row r="75" spans="1:9" s="23" customFormat="1" ht="15.75" customHeight="1" thickBot="1">
      <c r="A75" s="28"/>
      <c r="B75" s="161" t="s">
        <v>18</v>
      </c>
      <c r="C75" s="161"/>
      <c r="D75" s="66">
        <f>+'ΦΟΡΟΛ ΦΥΣ ΠΡ'!$I$20*0.5</f>
        <v>6250</v>
      </c>
      <c r="E75" s="67">
        <f>+'ΦΟΡΟΛ ΦΥΣ ΠΡ'!$I$20*0.5</f>
        <v>6250</v>
      </c>
    </row>
    <row r="76" spans="1:9" s="7" customFormat="1" ht="8.25" customHeight="1" thickBot="1">
      <c r="B76" s="17"/>
      <c r="D76" s="68"/>
      <c r="E76" s="69"/>
    </row>
    <row r="77" spans="1:9" customFormat="1">
      <c r="A77" s="13" t="s">
        <v>19</v>
      </c>
      <c r="B77" s="14"/>
      <c r="C77" s="14"/>
      <c r="D77" s="70"/>
      <c r="E77" s="71"/>
    </row>
    <row r="78" spans="1:9" s="23" customFormat="1" ht="39.75" customHeight="1" thickBot="1">
      <c r="A78" s="28"/>
      <c r="B78" s="161" t="s">
        <v>20</v>
      </c>
      <c r="C78" s="161"/>
      <c r="D78" s="58">
        <f>+D20</f>
        <v>3000</v>
      </c>
      <c r="E78" s="73"/>
    </row>
    <row r="79" spans="1:9" s="23" customFormat="1" ht="31.5" customHeight="1" thickBot="1">
      <c r="A79" s="76"/>
      <c r="B79" s="178" t="s">
        <v>149</v>
      </c>
      <c r="C79" s="179"/>
      <c r="D79" s="72"/>
      <c r="E79" s="73">
        <f>+E21+5000</f>
        <v>13400</v>
      </c>
    </row>
    <row r="80" spans="1:9" s="23" customFormat="1" ht="31.5" customHeight="1">
      <c r="A80" s="76"/>
      <c r="B80" s="178" t="s">
        <v>147</v>
      </c>
      <c r="C80" s="179"/>
      <c r="D80" s="72">
        <v>3110</v>
      </c>
      <c r="E80" s="73"/>
    </row>
    <row r="81" spans="1:5" s="7" customFormat="1" ht="8.25" customHeight="1">
      <c r="B81" s="17"/>
      <c r="D81" s="68"/>
      <c r="E81" s="69"/>
    </row>
    <row r="82" spans="1:5" s="7" customFormat="1" ht="8.25" customHeight="1" thickBot="1">
      <c r="B82" s="17"/>
      <c r="D82" s="68"/>
      <c r="E82" s="69"/>
    </row>
    <row r="83" spans="1:5" customFormat="1">
      <c r="A83" s="13" t="s">
        <v>29</v>
      </c>
      <c r="B83" s="14"/>
      <c r="C83" s="14"/>
      <c r="D83" s="70"/>
      <c r="E83" s="71"/>
    </row>
    <row r="84" spans="1:5" s="23" customFormat="1" ht="15" customHeight="1" thickBot="1">
      <c r="A84" s="28"/>
      <c r="B84" s="161" t="s">
        <v>30</v>
      </c>
      <c r="C84" s="161"/>
      <c r="D84" s="58">
        <f>+D25</f>
        <v>200</v>
      </c>
      <c r="E84" s="73">
        <f>+E25</f>
        <v>0</v>
      </c>
    </row>
    <row r="86" spans="1:5" s="111" customFormat="1" ht="22.5" customHeight="1">
      <c r="A86" s="118" t="s">
        <v>42</v>
      </c>
    </row>
    <row r="87" spans="1:5" ht="18" customHeight="1">
      <c r="A87" s="185" t="s">
        <v>132</v>
      </c>
      <c r="B87" s="186"/>
      <c r="C87" s="186"/>
      <c r="D87" s="186"/>
      <c r="E87" s="186"/>
    </row>
    <row r="88" spans="1:5" s="19" customFormat="1">
      <c r="A88" s="34" t="s">
        <v>11</v>
      </c>
      <c r="B88" s="34" t="s">
        <v>33</v>
      </c>
    </row>
    <row r="89" spans="1:5" s="25" customFormat="1">
      <c r="B89" s="25" t="s">
        <v>158</v>
      </c>
      <c r="D89" s="32">
        <v>17500</v>
      </c>
      <c r="E89" s="32">
        <f>SUM(E62:E67)</f>
        <v>16500</v>
      </c>
    </row>
    <row r="91" spans="1:5" s="19" customFormat="1">
      <c r="A91" s="34" t="s">
        <v>12</v>
      </c>
      <c r="B91" s="34" t="s">
        <v>34</v>
      </c>
    </row>
    <row r="92" spans="1:5">
      <c r="A92" s="27"/>
      <c r="B92" s="6" t="s">
        <v>51</v>
      </c>
      <c r="D92" s="26">
        <f>SUM(D71:D75)-D78-D79-D80</f>
        <v>12000</v>
      </c>
      <c r="E92" s="26">
        <f>SUM(E71:E75)-E78-E79-E80</f>
        <v>14910</v>
      </c>
    </row>
    <row r="93" spans="1:5">
      <c r="A93" s="27"/>
      <c r="B93" s="87" t="s">
        <v>49</v>
      </c>
      <c r="D93" s="31">
        <v>2500</v>
      </c>
      <c r="E93" s="31">
        <v>2500</v>
      </c>
    </row>
    <row r="94" spans="1:5" s="25" customFormat="1" ht="15.75" thickBot="1">
      <c r="B94" s="25" t="s">
        <v>52</v>
      </c>
      <c r="D94" s="32">
        <f>SUM(D92:D93)</f>
        <v>14500</v>
      </c>
      <c r="E94" s="32">
        <f>SUM(E92:E93)</f>
        <v>17410</v>
      </c>
    </row>
    <row r="95" spans="1:5" s="25" customFormat="1">
      <c r="B95" s="119" t="s">
        <v>56</v>
      </c>
      <c r="C95" s="119"/>
      <c r="D95" s="120">
        <f>D89-D94</f>
        <v>3000</v>
      </c>
      <c r="E95" s="121">
        <f>E89-E94</f>
        <v>-910</v>
      </c>
    </row>
    <row r="96" spans="1:5" s="25" customFormat="1" ht="15.75" thickBot="1">
      <c r="B96" s="119" t="s">
        <v>57</v>
      </c>
      <c r="C96" s="119"/>
      <c r="D96" s="188">
        <f>+D95+E95</f>
        <v>2090</v>
      </c>
      <c r="E96" s="189"/>
    </row>
    <row r="97" spans="1:11" s="33" customFormat="1" ht="16.5" thickBot="1">
      <c r="A97" s="36" t="s">
        <v>36</v>
      </c>
      <c r="B97" s="37"/>
      <c r="C97" s="141"/>
      <c r="D97" s="38">
        <f>+D94</f>
        <v>14500</v>
      </c>
      <c r="E97" s="38">
        <f>+E94</f>
        <v>17410</v>
      </c>
    </row>
    <row r="98" spans="1:11" ht="42" customHeight="1">
      <c r="A98" s="128">
        <v>1</v>
      </c>
      <c r="B98" s="187" t="s">
        <v>161</v>
      </c>
      <c r="C98" s="187"/>
      <c r="D98" s="143" t="s">
        <v>170</v>
      </c>
      <c r="E98" s="143" t="s">
        <v>171</v>
      </c>
    </row>
    <row r="99" spans="1:11" ht="18.75" customHeight="1">
      <c r="A99" s="19"/>
      <c r="B99" s="6" t="s">
        <v>92</v>
      </c>
      <c r="D99" s="122">
        <v>-2000</v>
      </c>
      <c r="E99" s="122">
        <v>-1900</v>
      </c>
      <c r="F99" s="19"/>
      <c r="G99" s="19"/>
      <c r="H99" s="19"/>
      <c r="I99" s="19"/>
      <c r="J99" s="19"/>
      <c r="K99" s="19"/>
    </row>
    <row r="100" spans="1:11">
      <c r="A100" s="19">
        <v>2</v>
      </c>
      <c r="B100" s="19" t="s">
        <v>69</v>
      </c>
      <c r="D100" s="122"/>
      <c r="E100" s="142">
        <f>+(E65)*ΚΛΙΜΑΚΕΣ!$B$6</f>
        <v>1320</v>
      </c>
    </row>
    <row r="101" spans="1:11">
      <c r="A101" s="104">
        <v>3</v>
      </c>
      <c r="B101" s="19" t="s">
        <v>73</v>
      </c>
      <c r="D101" s="122">
        <f>+D67*(100%-5%)*ΚΛΙΜΑΚΕΣ!$B$55</f>
        <v>356.25</v>
      </c>
      <c r="E101" s="122">
        <f>+E67*(100%-5%)*ΚΛΙΜΑΚΕΣ!$B$55</f>
        <v>356.25</v>
      </c>
    </row>
    <row r="102" spans="1:11" ht="7.5" customHeight="1">
      <c r="A102" s="19"/>
      <c r="B102" s="88"/>
      <c r="C102" s="103"/>
      <c r="D102" s="146"/>
      <c r="E102" s="146"/>
    </row>
    <row r="103" spans="1:11" s="25" customFormat="1">
      <c r="B103" s="25" t="s">
        <v>74</v>
      </c>
      <c r="D103" s="85">
        <v>996.3</v>
      </c>
      <c r="E103" s="85">
        <v>1736.5</v>
      </c>
    </row>
    <row r="104" spans="1:11" ht="7.5" customHeight="1">
      <c r="B104" s="87"/>
      <c r="D104" s="145"/>
      <c r="E104" s="145"/>
    </row>
    <row r="105" spans="1:11" s="25" customFormat="1">
      <c r="B105" s="25" t="s">
        <v>41</v>
      </c>
      <c r="D105" s="85">
        <f>SUM(D103:D104)</f>
        <v>996.3</v>
      </c>
      <c r="E105" s="85">
        <f>SUM(E103:E104)</f>
        <v>1736.5</v>
      </c>
    </row>
    <row r="106" spans="1:11" s="25" customFormat="1">
      <c r="B106" s="25" t="s">
        <v>55</v>
      </c>
      <c r="D106" s="157" t="s">
        <v>160</v>
      </c>
      <c r="E106" s="157" t="s">
        <v>155</v>
      </c>
    </row>
    <row r="107" spans="1:11" s="25" customFormat="1">
      <c r="B107" s="25" t="s">
        <v>39</v>
      </c>
      <c r="D107" s="85">
        <f>-D84</f>
        <v>-200</v>
      </c>
      <c r="E107" s="85">
        <f>-E84</f>
        <v>0</v>
      </c>
    </row>
    <row r="108" spans="1:11" s="25" customFormat="1" ht="60">
      <c r="B108" s="158" t="s">
        <v>162</v>
      </c>
      <c r="D108" s="85"/>
      <c r="E108" s="85">
        <v>1320</v>
      </c>
    </row>
    <row r="109" spans="1:11" s="25" customFormat="1" ht="45.75" thickBot="1">
      <c r="B109" s="158" t="s">
        <v>163</v>
      </c>
      <c r="D109" s="85"/>
      <c r="E109" s="85">
        <v>650</v>
      </c>
    </row>
    <row r="110" spans="1:11" s="33" customFormat="1" ht="16.5" thickBot="1">
      <c r="A110" s="36"/>
      <c r="B110" s="37" t="s">
        <v>54</v>
      </c>
      <c r="C110" s="37"/>
      <c r="D110" s="151">
        <v>917.3</v>
      </c>
      <c r="E110" s="151">
        <v>3825.52</v>
      </c>
    </row>
    <row r="111" spans="1:11" s="33" customFormat="1" ht="15.75">
      <c r="A111" s="106"/>
      <c r="B111" s="160" t="s">
        <v>173</v>
      </c>
      <c r="C111" s="106"/>
      <c r="D111" s="159"/>
      <c r="E111" s="159"/>
    </row>
    <row r="112" spans="1:11" s="33" customFormat="1" ht="15.75">
      <c r="A112" s="106"/>
      <c r="B112" s="152" t="s">
        <v>159</v>
      </c>
      <c r="C112" s="106"/>
      <c r="D112" s="110"/>
      <c r="E112" s="110"/>
    </row>
    <row r="113" spans="1:5" s="33" customFormat="1" ht="15.75">
      <c r="A113" s="106"/>
      <c r="B113" s="152" t="s">
        <v>156</v>
      </c>
      <c r="C113" s="106"/>
      <c r="D113" s="110"/>
      <c r="E113" s="110"/>
    </row>
    <row r="114" spans="1:5">
      <c r="B114" s="99"/>
      <c r="C114" s="129"/>
      <c r="D114" s="130"/>
      <c r="E114" s="131"/>
    </row>
  </sheetData>
  <mergeCells count="38">
    <mergeCell ref="D96:E96"/>
    <mergeCell ref="B98:C98"/>
    <mergeCell ref="B79:C79"/>
    <mergeCell ref="B80:C80"/>
    <mergeCell ref="B84:C84"/>
    <mergeCell ref="A87:E87"/>
    <mergeCell ref="B72:C72"/>
    <mergeCell ref="B73:C73"/>
    <mergeCell ref="B74:C74"/>
    <mergeCell ref="B75:C75"/>
    <mergeCell ref="B78:C78"/>
    <mergeCell ref="B65:C65"/>
    <mergeCell ref="B67:C67"/>
    <mergeCell ref="B70:C70"/>
    <mergeCell ref="B71:C71"/>
    <mergeCell ref="A59:C60"/>
    <mergeCell ref="D59:E59"/>
    <mergeCell ref="B64:C64"/>
    <mergeCell ref="A57:E57"/>
    <mergeCell ref="A56:E56"/>
    <mergeCell ref="D1:E1"/>
    <mergeCell ref="A1:C2"/>
    <mergeCell ref="B20:C20"/>
    <mergeCell ref="B12:C12"/>
    <mergeCell ref="B25:C25"/>
    <mergeCell ref="B14:C14"/>
    <mergeCell ref="B16:C16"/>
    <mergeCell ref="B21:C21"/>
    <mergeCell ref="B22:C22"/>
    <mergeCell ref="B15:C15"/>
    <mergeCell ref="B6:C6"/>
    <mergeCell ref="B7:C7"/>
    <mergeCell ref="B9:C9"/>
    <mergeCell ref="B13:C13"/>
    <mergeCell ref="A28:E28"/>
    <mergeCell ref="B39:C39"/>
    <mergeCell ref="B17:C17"/>
    <mergeCell ref="D37:E37"/>
  </mergeCells>
  <phoneticPr fontId="30" type="noConversion"/>
  <pageMargins left="0.24" right="0.24" top="0.32" bottom="0.25" header="0.25" footer="0.18"/>
  <pageSetup paperSize="9" orientation="portrait" r:id="rId1"/>
</worksheet>
</file>

<file path=xl/worksheets/sheet3.xml><?xml version="1.0" encoding="utf-8"?>
<worksheet xmlns="http://schemas.openxmlformats.org/spreadsheetml/2006/main" xmlns:r="http://schemas.openxmlformats.org/officeDocument/2006/relationships">
  <dimension ref="A2:IV70"/>
  <sheetViews>
    <sheetView zoomScaleNormal="100" workbookViewId="0">
      <selection activeCell="M29" sqref="M29"/>
    </sheetView>
  </sheetViews>
  <sheetFormatPr defaultRowHeight="15"/>
  <cols>
    <col min="1" max="1" width="19.140625" customWidth="1"/>
    <col min="2" max="2" width="9.28515625" customWidth="1"/>
    <col min="3" max="3" width="10.140625" customWidth="1"/>
    <col min="4" max="4" width="12.5703125" customWidth="1"/>
    <col min="5" max="5" width="11.5703125" customWidth="1"/>
    <col min="6" max="6" width="8" customWidth="1"/>
    <col min="7" max="7" width="12.5703125" customWidth="1"/>
    <col min="8" max="8" width="5.42578125" customWidth="1"/>
  </cols>
  <sheetData>
    <row r="2" spans="1:8" ht="63" customHeight="1" thickBot="1">
      <c r="A2" s="230" t="s">
        <v>125</v>
      </c>
      <c r="B2" s="230"/>
      <c r="C2" s="230"/>
      <c r="D2" s="230"/>
      <c r="E2" s="230"/>
      <c r="F2" s="230"/>
      <c r="G2" s="230"/>
    </row>
    <row r="3" spans="1:8" ht="16.5" customHeight="1">
      <c r="A3" s="219" t="s">
        <v>58</v>
      </c>
      <c r="B3" s="221" t="s">
        <v>64</v>
      </c>
      <c r="C3" s="221" t="s">
        <v>59</v>
      </c>
      <c r="D3" s="223" t="s">
        <v>60</v>
      </c>
      <c r="E3" s="224"/>
    </row>
    <row r="4" spans="1:8" ht="22.5" customHeight="1" thickBot="1">
      <c r="A4" s="220"/>
      <c r="B4" s="222"/>
      <c r="C4" s="222"/>
      <c r="D4" s="225" t="s">
        <v>65</v>
      </c>
      <c r="E4" s="226"/>
    </row>
    <row r="5" spans="1:8" ht="15.75" thickBot="1">
      <c r="A5" s="91" t="s">
        <v>61</v>
      </c>
      <c r="B5" s="92" t="s">
        <v>62</v>
      </c>
      <c r="C5" s="92" t="s">
        <v>61</v>
      </c>
      <c r="D5" s="92" t="s">
        <v>61</v>
      </c>
      <c r="E5" s="92" t="s">
        <v>61</v>
      </c>
    </row>
    <row r="6" spans="1:8" ht="16.5" thickBot="1">
      <c r="A6" s="96" t="s">
        <v>93</v>
      </c>
      <c r="B6" s="93">
        <v>0.22</v>
      </c>
      <c r="C6" s="94">
        <f>+D6*B6</f>
        <v>4400</v>
      </c>
      <c r="D6" s="94">
        <v>20000</v>
      </c>
      <c r="E6" s="94">
        <f>+C6</f>
        <v>4400</v>
      </c>
    </row>
    <row r="7" spans="1:8" ht="16.5" thickBot="1">
      <c r="A7" s="96" t="s">
        <v>95</v>
      </c>
      <c r="B7" s="93">
        <v>0.28999999999999998</v>
      </c>
      <c r="C7" s="94">
        <f>+(D7-D6)*B7</f>
        <v>2900</v>
      </c>
      <c r="D7" s="94">
        <v>30000</v>
      </c>
      <c r="E7" s="94">
        <f>+E6+C7</f>
        <v>7300</v>
      </c>
    </row>
    <row r="8" spans="1:8" ht="16.5" thickBot="1">
      <c r="A8" s="96" t="s">
        <v>94</v>
      </c>
      <c r="B8" s="93">
        <v>0.37</v>
      </c>
      <c r="C8" s="94">
        <f>+(D8-D7)*B8</f>
        <v>3700</v>
      </c>
      <c r="D8" s="94">
        <v>40000</v>
      </c>
      <c r="E8" s="94">
        <f>+E7+C8</f>
        <v>11000</v>
      </c>
    </row>
    <row r="9" spans="1:8" ht="16.5" thickBot="1">
      <c r="A9" s="96" t="s">
        <v>63</v>
      </c>
      <c r="B9" s="93">
        <v>0.45</v>
      </c>
      <c r="C9" s="94"/>
      <c r="D9" s="94"/>
      <c r="E9" s="94"/>
    </row>
    <row r="10" spans="1:8" ht="16.5" thickBot="1">
      <c r="A10" s="125"/>
      <c r="B10" s="126"/>
      <c r="C10" s="127"/>
      <c r="D10" s="127"/>
      <c r="E10" s="127"/>
    </row>
    <row r="11" spans="1:8" ht="16.5" customHeight="1" thickBot="1">
      <c r="A11" s="140" t="s">
        <v>135</v>
      </c>
      <c r="B11" s="126"/>
      <c r="C11" s="209" t="s">
        <v>137</v>
      </c>
      <c r="D11" s="210"/>
      <c r="E11" s="137" t="s">
        <v>138</v>
      </c>
    </row>
    <row r="12" spans="1:8" ht="16.5" customHeight="1" thickBot="1">
      <c r="A12" s="125" t="s">
        <v>136</v>
      </c>
      <c r="B12" s="126"/>
      <c r="C12" s="211" t="s">
        <v>93</v>
      </c>
      <c r="D12" s="213"/>
      <c r="E12" s="138">
        <v>-1900</v>
      </c>
    </row>
    <row r="13" spans="1:8" ht="16.5" customHeight="1" thickBot="1">
      <c r="A13" s="125" t="s">
        <v>140</v>
      </c>
      <c r="B13" s="126"/>
      <c r="C13" s="217"/>
      <c r="D13" s="218"/>
      <c r="E13" s="138">
        <v>-1950</v>
      </c>
    </row>
    <row r="14" spans="1:8" ht="16.5" customHeight="1" thickBot="1">
      <c r="A14" s="125" t="s">
        <v>141</v>
      </c>
      <c r="B14" s="126"/>
      <c r="C14" s="217"/>
      <c r="D14" s="218"/>
      <c r="E14" s="138">
        <v>-2000</v>
      </c>
    </row>
    <row r="15" spans="1:8" ht="16.5" customHeight="1" thickBot="1">
      <c r="A15" s="125" t="s">
        <v>142</v>
      </c>
      <c r="B15" s="126"/>
      <c r="C15" s="214"/>
      <c r="D15" s="216"/>
      <c r="E15" s="139">
        <v>-2100</v>
      </c>
    </row>
    <row r="16" spans="1:8" ht="18.75" customHeight="1">
      <c r="A16" s="125"/>
      <c r="B16" s="126"/>
      <c r="C16" s="211" t="s">
        <v>63</v>
      </c>
      <c r="D16" s="213"/>
      <c r="E16" s="211" t="s">
        <v>139</v>
      </c>
      <c r="F16" s="212"/>
      <c r="G16" s="212"/>
      <c r="H16" s="213"/>
    </row>
    <row r="17" spans="1:8" ht="16.5" thickBot="1">
      <c r="A17" s="125"/>
      <c r="B17" s="126"/>
      <c r="C17" s="214"/>
      <c r="D17" s="216"/>
      <c r="E17" s="214"/>
      <c r="F17" s="215"/>
      <c r="G17" s="215"/>
      <c r="H17" s="216"/>
    </row>
    <row r="18" spans="1:8" ht="15.75">
      <c r="A18" s="125"/>
      <c r="B18" s="126"/>
      <c r="C18" s="127"/>
      <c r="D18" s="127"/>
      <c r="E18" s="127"/>
    </row>
    <row r="19" spans="1:8" ht="15.75">
      <c r="A19" s="125"/>
      <c r="B19" s="126"/>
      <c r="C19" s="127"/>
      <c r="D19" s="127"/>
      <c r="E19" s="127"/>
    </row>
    <row r="20" spans="1:8" ht="15.75">
      <c r="A20" s="125" t="s">
        <v>75</v>
      </c>
      <c r="B20" s="126"/>
      <c r="C20" s="127"/>
      <c r="D20" s="127"/>
      <c r="E20" s="127"/>
    </row>
    <row r="21" spans="1:8" s="156" customFormat="1" ht="15.75">
      <c r="A21" s="153" t="s">
        <v>100</v>
      </c>
      <c r="B21" s="154"/>
      <c r="C21" s="155"/>
      <c r="D21" s="155"/>
      <c r="E21" s="155"/>
    </row>
    <row r="22" spans="1:8" ht="33.75" customHeight="1">
      <c r="A22" s="207" t="s">
        <v>111</v>
      </c>
      <c r="B22" s="207"/>
      <c r="C22" s="207"/>
      <c r="D22" s="207"/>
      <c r="E22" s="207"/>
      <c r="F22" s="207"/>
      <c r="G22" s="207"/>
      <c r="H22" s="207"/>
    </row>
    <row r="23" spans="1:8" ht="33.75" customHeight="1">
      <c r="A23" s="207" t="s">
        <v>96</v>
      </c>
      <c r="B23" s="207"/>
      <c r="C23" s="207"/>
      <c r="D23" s="207"/>
      <c r="E23" s="207"/>
      <c r="F23" s="207"/>
      <c r="G23" s="207"/>
      <c r="H23" s="207"/>
    </row>
    <row r="24" spans="1:8" ht="47.25" customHeight="1">
      <c r="A24" s="207" t="s">
        <v>97</v>
      </c>
      <c r="B24" s="207"/>
      <c r="C24" s="207"/>
      <c r="D24" s="207"/>
      <c r="E24" s="207"/>
      <c r="F24" s="207"/>
      <c r="G24" s="207"/>
      <c r="H24" s="207"/>
    </row>
    <row r="25" spans="1:8" ht="78.75" customHeight="1">
      <c r="A25" s="207" t="s">
        <v>98</v>
      </c>
      <c r="B25" s="207"/>
      <c r="C25" s="207"/>
      <c r="D25" s="207"/>
      <c r="E25" s="207"/>
      <c r="F25" s="207"/>
      <c r="G25" s="207"/>
      <c r="H25" s="207"/>
    </row>
    <row r="26" spans="1:8" s="156" customFormat="1" ht="15.75">
      <c r="A26" s="153" t="s">
        <v>101</v>
      </c>
      <c r="B26" s="154"/>
      <c r="C26" s="155"/>
      <c r="D26" s="155"/>
      <c r="E26" s="155"/>
    </row>
    <row r="27" spans="1:8" ht="66" customHeight="1">
      <c r="A27" s="207" t="s">
        <v>99</v>
      </c>
      <c r="B27" s="207"/>
      <c r="C27" s="207"/>
      <c r="D27" s="207"/>
      <c r="E27" s="207"/>
      <c r="F27" s="207"/>
      <c r="G27" s="207"/>
      <c r="H27" s="207"/>
    </row>
    <row r="28" spans="1:8" s="156" customFormat="1" ht="15.75">
      <c r="A28" s="153" t="s">
        <v>133</v>
      </c>
      <c r="B28" s="154"/>
      <c r="C28" s="155"/>
      <c r="D28" s="155"/>
      <c r="E28" s="155"/>
    </row>
    <row r="29" spans="1:8" ht="81" customHeight="1">
      <c r="A29" s="207" t="s">
        <v>134</v>
      </c>
      <c r="B29" s="207"/>
      <c r="C29" s="207"/>
      <c r="D29" s="207"/>
      <c r="E29" s="207"/>
      <c r="F29" s="207"/>
      <c r="G29" s="207"/>
      <c r="H29" s="207"/>
    </row>
    <row r="31" spans="1:8" ht="41.25" customHeight="1">
      <c r="A31" s="208" t="s">
        <v>126</v>
      </c>
      <c r="B31" s="208"/>
      <c r="C31" s="208"/>
      <c r="D31" s="208"/>
      <c r="E31" s="208"/>
      <c r="F31" s="208"/>
      <c r="G31" s="208"/>
      <c r="H31" s="208"/>
    </row>
    <row r="32" spans="1:8" ht="29.25" customHeight="1">
      <c r="A32" s="232" t="s">
        <v>107</v>
      </c>
      <c r="B32" s="232"/>
      <c r="C32" s="232"/>
      <c r="D32" s="232"/>
      <c r="E32" s="232"/>
      <c r="F32" s="232"/>
      <c r="G32" s="232"/>
      <c r="H32" s="232"/>
    </row>
    <row r="33" spans="1:256" ht="29.25" customHeight="1">
      <c r="A33" s="227" t="s">
        <v>102</v>
      </c>
      <c r="B33" s="227"/>
      <c r="C33" s="227"/>
      <c r="D33" s="227"/>
      <c r="E33" s="227"/>
      <c r="F33" s="227"/>
      <c r="G33" s="227"/>
      <c r="H33" s="227"/>
    </row>
    <row r="34" spans="1:256" ht="16.5" customHeight="1">
      <c r="A34" s="227" t="s">
        <v>103</v>
      </c>
      <c r="B34" s="227"/>
      <c r="C34" s="227"/>
      <c r="D34" s="227"/>
      <c r="E34" s="227"/>
      <c r="F34" s="227"/>
      <c r="G34" s="227"/>
      <c r="H34" s="227"/>
    </row>
    <row r="35" spans="1:256" ht="16.5" customHeight="1">
      <c r="A35" s="227" t="s">
        <v>104</v>
      </c>
      <c r="B35" s="227"/>
      <c r="C35" s="227"/>
      <c r="D35" s="227"/>
      <c r="E35" s="227"/>
      <c r="F35" s="227"/>
      <c r="G35" s="227"/>
      <c r="H35" s="227"/>
    </row>
    <row r="36" spans="1:256" ht="16.5" customHeight="1">
      <c r="A36" s="227" t="s">
        <v>105</v>
      </c>
      <c r="B36" s="227"/>
      <c r="C36" s="227"/>
      <c r="D36" s="227"/>
      <c r="E36" s="227"/>
      <c r="F36" s="227"/>
      <c r="G36" s="227"/>
      <c r="H36" s="227"/>
    </row>
    <row r="37" spans="1:256" ht="27.75" customHeight="1">
      <c r="A37" s="227" t="s">
        <v>106</v>
      </c>
      <c r="B37" s="227"/>
      <c r="C37" s="227"/>
      <c r="D37" s="227"/>
      <c r="E37" s="227"/>
      <c r="F37" s="227"/>
      <c r="G37" s="227"/>
      <c r="H37" s="227"/>
    </row>
    <row r="40" spans="1:256" ht="51" customHeight="1">
      <c r="A40" s="230" t="s">
        <v>127</v>
      </c>
      <c r="B40" s="230"/>
      <c r="C40" s="230"/>
      <c r="D40" s="230"/>
      <c r="E40" s="230"/>
      <c r="F40" s="230"/>
      <c r="G40" s="230"/>
    </row>
    <row r="41" spans="1:256" s="98" customFormat="1" ht="18" customHeight="1">
      <c r="A41" s="229" t="s">
        <v>108</v>
      </c>
      <c r="B41" s="229"/>
      <c r="C41" s="229"/>
      <c r="D41" s="229"/>
      <c r="E41" s="229"/>
      <c r="F41" s="229"/>
      <c r="G41" s="229"/>
      <c r="H41"/>
      <c r="I41"/>
      <c r="J41"/>
      <c r="K41"/>
      <c r="L41"/>
      <c r="M41"/>
      <c r="N4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1"/>
      <c r="BQ41" s="231"/>
      <c r="BR41" s="231"/>
      <c r="BS41" s="231"/>
      <c r="BT41" s="231"/>
      <c r="BU41" s="231"/>
      <c r="BV41" s="231"/>
      <c r="BW41" s="231"/>
      <c r="BX41" s="231"/>
      <c r="BY41" s="231"/>
      <c r="BZ41" s="231"/>
      <c r="CA41" s="231"/>
      <c r="CB41" s="231"/>
      <c r="CC41" s="231"/>
      <c r="CD41" s="231"/>
      <c r="CE41" s="231"/>
      <c r="CF41" s="231"/>
      <c r="CG41" s="231"/>
      <c r="CH41" s="231"/>
      <c r="CI41" s="231"/>
      <c r="CJ41" s="231"/>
      <c r="CK41" s="231"/>
      <c r="CL41" s="231"/>
      <c r="CM41" s="231"/>
      <c r="CN41" s="231"/>
      <c r="CO41" s="231"/>
      <c r="CP41" s="231"/>
      <c r="CQ41" s="231"/>
      <c r="CR41" s="231"/>
      <c r="CS41" s="231"/>
      <c r="CT41" s="231"/>
      <c r="CU41" s="231"/>
      <c r="CV41" s="231"/>
      <c r="CW41" s="231"/>
      <c r="CX41" s="231"/>
      <c r="CY41" s="231"/>
      <c r="CZ41" s="231"/>
      <c r="DA41" s="231"/>
      <c r="DB41" s="231"/>
      <c r="DC41" s="231"/>
      <c r="DD41" s="231"/>
      <c r="DE41" s="231"/>
      <c r="DF41" s="231"/>
      <c r="DG41" s="231"/>
      <c r="DH41" s="231"/>
      <c r="DI41" s="231"/>
      <c r="DJ41" s="231"/>
      <c r="DK41" s="231"/>
      <c r="DL41" s="231"/>
      <c r="DM41" s="231"/>
      <c r="DN41" s="231"/>
      <c r="DO41" s="231"/>
      <c r="DP41" s="231"/>
      <c r="DQ41" s="231"/>
      <c r="DR41" s="231"/>
      <c r="DS41" s="231"/>
      <c r="DT41" s="231"/>
      <c r="DU41" s="231"/>
      <c r="DV41" s="231"/>
      <c r="DW41" s="231"/>
      <c r="DX41" s="231"/>
      <c r="DY41" s="231"/>
      <c r="DZ41" s="231"/>
      <c r="EA41" s="231"/>
      <c r="EB41" s="231"/>
      <c r="EC41" s="231"/>
      <c r="ED41" s="231"/>
      <c r="EE41" s="231"/>
      <c r="EF41" s="231"/>
      <c r="EG41" s="231"/>
      <c r="EH41" s="231"/>
      <c r="EI41" s="231"/>
      <c r="EJ41" s="231"/>
      <c r="EK41" s="231"/>
      <c r="EL41" s="231"/>
      <c r="EM41" s="231"/>
      <c r="EN41" s="231"/>
      <c r="EO41" s="231"/>
      <c r="EP41" s="231"/>
      <c r="EQ41" s="231"/>
      <c r="ER41" s="231"/>
      <c r="ES41" s="231"/>
      <c r="ET41" s="231"/>
      <c r="EU41" s="231"/>
      <c r="EV41" s="231"/>
      <c r="EW41" s="231"/>
      <c r="EX41" s="231"/>
      <c r="EY41" s="231"/>
      <c r="EZ41" s="231"/>
      <c r="FA41" s="231"/>
      <c r="FB41" s="231"/>
      <c r="FC41" s="231"/>
      <c r="FD41" s="231"/>
      <c r="FE41" s="231"/>
      <c r="FF41" s="231"/>
      <c r="FG41" s="231"/>
      <c r="FH41" s="231"/>
      <c r="FI41" s="231"/>
      <c r="FJ41" s="231"/>
      <c r="FK41" s="231"/>
      <c r="FL41" s="231"/>
      <c r="FM41" s="231"/>
      <c r="FN41" s="231"/>
      <c r="FO41" s="231"/>
      <c r="FP41" s="231"/>
      <c r="FQ41" s="231"/>
      <c r="FR41" s="231"/>
      <c r="FS41" s="231"/>
      <c r="FT41" s="231"/>
      <c r="FU41" s="231"/>
      <c r="FV41" s="231"/>
      <c r="FW41" s="231"/>
      <c r="FX41" s="231"/>
      <c r="FY41" s="231"/>
      <c r="FZ41" s="231"/>
      <c r="GA41" s="231"/>
      <c r="GB41" s="231"/>
      <c r="GC41" s="231"/>
      <c r="GD41" s="231"/>
      <c r="GE41" s="231"/>
      <c r="GF41" s="231"/>
      <c r="GG41" s="231"/>
      <c r="GH41" s="231"/>
      <c r="GI41" s="231"/>
      <c r="GJ41" s="231"/>
      <c r="GK41" s="231"/>
      <c r="GL41" s="231"/>
      <c r="GM41" s="231"/>
      <c r="GN41" s="231"/>
      <c r="GO41" s="231"/>
      <c r="GP41" s="231"/>
      <c r="GQ41" s="231"/>
      <c r="GR41" s="231"/>
      <c r="GS41" s="231"/>
      <c r="GT41" s="231"/>
      <c r="GU41" s="231"/>
      <c r="GV41" s="231"/>
      <c r="GW41" s="231"/>
      <c r="GX41" s="231"/>
      <c r="GY41" s="231"/>
      <c r="GZ41" s="231"/>
      <c r="HA41" s="231"/>
      <c r="HB41" s="231"/>
      <c r="HC41" s="231"/>
      <c r="HD41" s="231"/>
      <c r="HE41" s="231"/>
      <c r="HF41" s="231"/>
      <c r="HG41" s="231"/>
      <c r="HH41" s="231"/>
      <c r="HI41" s="231"/>
      <c r="HJ41" s="231"/>
      <c r="HK41" s="231"/>
      <c r="HL41" s="231"/>
      <c r="HM41" s="231"/>
      <c r="HN41" s="231"/>
      <c r="HO41" s="231"/>
      <c r="HP41" s="231"/>
      <c r="HQ41" s="231"/>
      <c r="HR41" s="231"/>
      <c r="HS41" s="231"/>
      <c r="HT41" s="231"/>
      <c r="HU41" s="231"/>
      <c r="HV41" s="231"/>
      <c r="HW41" s="231"/>
      <c r="HX41" s="231"/>
      <c r="HY41" s="231"/>
      <c r="HZ41" s="231"/>
      <c r="IA41" s="231"/>
      <c r="IB41" s="231"/>
      <c r="IC41" s="231"/>
      <c r="ID41" s="231"/>
      <c r="IE41" s="231"/>
      <c r="IF41" s="231"/>
      <c r="IG41" s="231"/>
      <c r="IH41" s="231"/>
      <c r="II41" s="231"/>
      <c r="IJ41" s="231"/>
      <c r="IK41" s="231"/>
      <c r="IL41" s="231"/>
      <c r="IM41" s="231"/>
      <c r="IN41" s="231"/>
      <c r="IO41" s="231"/>
      <c r="IP41" s="231"/>
      <c r="IQ41" s="231"/>
      <c r="IR41" s="231"/>
      <c r="IS41" s="231"/>
      <c r="IT41" s="231"/>
      <c r="IU41" s="231"/>
      <c r="IV41" s="231"/>
    </row>
    <row r="42" spans="1:256" s="98" customFormat="1" ht="30" customHeight="1">
      <c r="A42" s="229" t="s">
        <v>67</v>
      </c>
      <c r="B42" s="229"/>
      <c r="C42" s="229"/>
      <c r="D42" s="229"/>
      <c r="E42" s="229"/>
      <c r="F42" s="229"/>
      <c r="G42" s="229"/>
    </row>
    <row r="43" spans="1:256">
      <c r="A43" s="25" t="s">
        <v>77</v>
      </c>
      <c r="B43" s="123"/>
      <c r="C43" s="124">
        <v>0.28999999999999998</v>
      </c>
      <c r="D43" s="19"/>
      <c r="E43" s="19"/>
      <c r="F43" s="19"/>
    </row>
    <row r="44" spans="1:256">
      <c r="A44" s="25" t="s">
        <v>3</v>
      </c>
      <c r="B44" s="123"/>
      <c r="C44" s="124">
        <v>0.15</v>
      </c>
      <c r="D44" s="19"/>
      <c r="E44" s="19"/>
      <c r="F44" s="19"/>
    </row>
    <row r="45" spans="1:256" ht="29.25" customHeight="1">
      <c r="A45" s="228" t="s">
        <v>109</v>
      </c>
      <c r="B45" s="228"/>
      <c r="C45" s="228"/>
      <c r="D45" s="228"/>
      <c r="E45" s="228"/>
      <c r="F45" s="228"/>
      <c r="G45" s="228"/>
    </row>
    <row r="46" spans="1:256">
      <c r="A46" s="108" t="s">
        <v>76</v>
      </c>
      <c r="B46" s="19"/>
      <c r="C46" s="19"/>
      <c r="D46" s="19"/>
      <c r="E46" s="19"/>
      <c r="F46" s="19"/>
    </row>
    <row r="47" spans="1:256">
      <c r="A47" s="88" t="s">
        <v>2</v>
      </c>
      <c r="B47" s="19"/>
      <c r="C47" s="107">
        <v>0.25</v>
      </c>
      <c r="D47" s="88" t="s">
        <v>5</v>
      </c>
      <c r="E47" s="19"/>
      <c r="F47" s="107">
        <v>0.05</v>
      </c>
    </row>
    <row r="48" spans="1:256">
      <c r="A48" s="88" t="s">
        <v>4</v>
      </c>
      <c r="B48" s="19"/>
      <c r="C48" s="107">
        <v>1.2E-2</v>
      </c>
      <c r="D48" s="88" t="s">
        <v>6</v>
      </c>
      <c r="E48" s="19"/>
      <c r="F48" s="107">
        <v>0.35</v>
      </c>
    </row>
    <row r="49" spans="1:8">
      <c r="A49" s="19"/>
      <c r="B49" s="19"/>
      <c r="C49" s="19"/>
      <c r="D49" s="88" t="s">
        <v>7</v>
      </c>
      <c r="E49" s="19"/>
      <c r="F49" s="107">
        <v>1</v>
      </c>
    </row>
    <row r="51" spans="1:8" ht="19.5" thickBot="1">
      <c r="A51" s="95" t="s">
        <v>128</v>
      </c>
    </row>
    <row r="52" spans="1:8" ht="16.5" customHeight="1">
      <c r="A52" s="219" t="s">
        <v>58</v>
      </c>
      <c r="B52" s="221" t="s">
        <v>64</v>
      </c>
      <c r="C52" s="221" t="s">
        <v>59</v>
      </c>
      <c r="D52" s="223" t="s">
        <v>60</v>
      </c>
      <c r="E52" s="224"/>
    </row>
    <row r="53" spans="1:8" ht="22.5" customHeight="1" thickBot="1">
      <c r="A53" s="220"/>
      <c r="B53" s="222"/>
      <c r="C53" s="222"/>
      <c r="D53" s="225" t="s">
        <v>65</v>
      </c>
      <c r="E53" s="226"/>
    </row>
    <row r="54" spans="1:8" s="1" customFormat="1" ht="15.75" thickBot="1">
      <c r="A54" s="91" t="s">
        <v>61</v>
      </c>
      <c r="B54" s="92" t="s">
        <v>62</v>
      </c>
      <c r="C54" s="92" t="s">
        <v>61</v>
      </c>
      <c r="D54" s="92" t="s">
        <v>61</v>
      </c>
      <c r="E54" s="92" t="s">
        <v>61</v>
      </c>
    </row>
    <row r="55" spans="1:8" ht="16.5" thickBot="1">
      <c r="A55" s="97" t="s">
        <v>66</v>
      </c>
      <c r="B55" s="93">
        <v>0.15</v>
      </c>
      <c r="C55" s="94">
        <v>1800</v>
      </c>
      <c r="D55" s="94">
        <v>12000</v>
      </c>
      <c r="E55" s="94">
        <v>1800</v>
      </c>
    </row>
    <row r="56" spans="1:8" ht="16.5" thickBot="1">
      <c r="A56" s="97" t="s">
        <v>110</v>
      </c>
      <c r="B56" s="93">
        <v>0.35</v>
      </c>
      <c r="C56" s="94">
        <v>5250</v>
      </c>
      <c r="D56" s="94">
        <v>35000</v>
      </c>
      <c r="E56" s="94">
        <f>+E55+C56</f>
        <v>7050</v>
      </c>
    </row>
    <row r="57" spans="1:8" ht="16.5" thickBot="1">
      <c r="A57" s="96" t="s">
        <v>63</v>
      </c>
      <c r="B57" s="93">
        <v>0.45</v>
      </c>
      <c r="C57" s="94"/>
      <c r="D57" s="94"/>
      <c r="E57" s="94"/>
    </row>
    <row r="59" spans="1:8" ht="18.75">
      <c r="A59" s="95" t="s">
        <v>129</v>
      </c>
    </row>
    <row r="60" spans="1:8" ht="99" customHeight="1">
      <c r="A60" s="199" t="s">
        <v>124</v>
      </c>
      <c r="B60" s="199"/>
      <c r="C60" s="199"/>
      <c r="D60" s="199"/>
      <c r="E60" s="199"/>
      <c r="F60" s="199"/>
      <c r="G60" s="199"/>
      <c r="H60" s="199"/>
    </row>
    <row r="61" spans="1:8" ht="33" customHeight="1" thickBot="1">
      <c r="A61" s="199" t="s">
        <v>112</v>
      </c>
      <c r="B61" s="199"/>
      <c r="C61" s="199"/>
      <c r="D61" s="199"/>
      <c r="E61" s="199"/>
      <c r="F61" s="199"/>
      <c r="G61" s="199"/>
      <c r="H61" s="199"/>
    </row>
    <row r="62" spans="1:8" ht="35.25" customHeight="1" thickBot="1">
      <c r="A62" s="136" t="s">
        <v>130</v>
      </c>
      <c r="B62" s="203" t="s">
        <v>113</v>
      </c>
      <c r="C62" s="204"/>
    </row>
    <row r="63" spans="1:8" ht="16.5" thickBot="1">
      <c r="A63" s="133" t="s">
        <v>66</v>
      </c>
      <c r="B63" s="205">
        <v>0</v>
      </c>
      <c r="C63" s="206"/>
    </row>
    <row r="64" spans="1:8" ht="16.5" thickBot="1">
      <c r="A64" s="134" t="s">
        <v>114</v>
      </c>
      <c r="B64" s="197" t="s">
        <v>115</v>
      </c>
      <c r="C64" s="200"/>
    </row>
    <row r="65" spans="1:3" ht="16.5" thickBot="1">
      <c r="A65" s="134" t="s">
        <v>95</v>
      </c>
      <c r="B65" s="197" t="s">
        <v>116</v>
      </c>
      <c r="C65" s="200"/>
    </row>
    <row r="66" spans="1:3" ht="16.5" thickBot="1">
      <c r="A66" s="134" t="s">
        <v>94</v>
      </c>
      <c r="B66" s="197" t="s">
        <v>117</v>
      </c>
      <c r="C66" s="200"/>
    </row>
    <row r="67" spans="1:3" ht="16.5" thickBot="1">
      <c r="A67" s="134" t="s">
        <v>118</v>
      </c>
      <c r="B67" s="197" t="s">
        <v>119</v>
      </c>
      <c r="C67" s="200"/>
    </row>
    <row r="68" spans="1:3" ht="16.5" thickBot="1">
      <c r="A68" s="134" t="s">
        <v>120</v>
      </c>
      <c r="B68" s="197" t="s">
        <v>121</v>
      </c>
      <c r="C68" s="200"/>
    </row>
    <row r="69" spans="1:3" ht="16.5" thickBot="1">
      <c r="A69" s="135" t="s">
        <v>122</v>
      </c>
      <c r="B69" s="201" t="s">
        <v>123</v>
      </c>
      <c r="C69" s="202"/>
    </row>
    <row r="70" spans="1:3" ht="16.5" thickBot="1">
      <c r="A70" s="97"/>
      <c r="B70" s="197"/>
      <c r="C70" s="198"/>
    </row>
  </sheetData>
  <mergeCells count="78">
    <mergeCell ref="A2:G2"/>
    <mergeCell ref="A22:H22"/>
    <mergeCell ref="A23:H23"/>
    <mergeCell ref="A24:H24"/>
    <mergeCell ref="A25:H25"/>
    <mergeCell ref="D4:E4"/>
    <mergeCell ref="FM41:FS41"/>
    <mergeCell ref="A35:H35"/>
    <mergeCell ref="A3:A4"/>
    <mergeCell ref="B3:B4"/>
    <mergeCell ref="C3:C4"/>
    <mergeCell ref="D3:E3"/>
    <mergeCell ref="DP41:DV41"/>
    <mergeCell ref="DW41:EC41"/>
    <mergeCell ref="BE41:BK41"/>
    <mergeCell ref="BL41:BR41"/>
    <mergeCell ref="A32:H32"/>
    <mergeCell ref="A33:H33"/>
    <mergeCell ref="A34:H34"/>
    <mergeCell ref="A27:H27"/>
    <mergeCell ref="AX41:BD41"/>
    <mergeCell ref="BS41:BY41"/>
    <mergeCell ref="IS41:IV41"/>
    <mergeCell ref="FT41:FZ41"/>
    <mergeCell ref="GA41:GG41"/>
    <mergeCell ref="GH41:GN41"/>
    <mergeCell ref="GO41:GU41"/>
    <mergeCell ref="GV41:HB41"/>
    <mergeCell ref="HC41:HI41"/>
    <mergeCell ref="HJ41:HP41"/>
    <mergeCell ref="HX41:ID41"/>
    <mergeCell ref="IE41:IK41"/>
    <mergeCell ref="IL41:IR41"/>
    <mergeCell ref="HQ41:HW41"/>
    <mergeCell ref="BZ41:CF41"/>
    <mergeCell ref="CG41:CM41"/>
    <mergeCell ref="FF41:FL41"/>
    <mergeCell ref="CN41:CT41"/>
    <mergeCell ref="CU41:DA41"/>
    <mergeCell ref="DB41:DH41"/>
    <mergeCell ref="DI41:DO41"/>
    <mergeCell ref="ED41:EJ41"/>
    <mergeCell ref="EK41:EQ41"/>
    <mergeCell ref="ER41:EX41"/>
    <mergeCell ref="EY41:FE41"/>
    <mergeCell ref="O41:U41"/>
    <mergeCell ref="V41:AB41"/>
    <mergeCell ref="AC41:AI41"/>
    <mergeCell ref="AJ41:AP41"/>
    <mergeCell ref="AQ41:AW41"/>
    <mergeCell ref="A36:H36"/>
    <mergeCell ref="A37:H37"/>
    <mergeCell ref="A45:G45"/>
    <mergeCell ref="A42:G42"/>
    <mergeCell ref="A41:G41"/>
    <mergeCell ref="A40:G40"/>
    <mergeCell ref="A52:A53"/>
    <mergeCell ref="B52:B53"/>
    <mergeCell ref="C52:C53"/>
    <mergeCell ref="D52:E52"/>
    <mergeCell ref="D53:E53"/>
    <mergeCell ref="A29:H29"/>
    <mergeCell ref="A31:H31"/>
    <mergeCell ref="C11:D11"/>
    <mergeCell ref="E16:H17"/>
    <mergeCell ref="C16:D17"/>
    <mergeCell ref="C12:D15"/>
    <mergeCell ref="B70:C70"/>
    <mergeCell ref="A60:H60"/>
    <mergeCell ref="A61:H61"/>
    <mergeCell ref="B67:C67"/>
    <mergeCell ref="B68:C68"/>
    <mergeCell ref="B69:C69"/>
    <mergeCell ref="B62:C62"/>
    <mergeCell ref="B63:C63"/>
    <mergeCell ref="B64:C64"/>
    <mergeCell ref="B65:C65"/>
    <mergeCell ref="B66:C66"/>
  </mergeCells>
  <pageMargins left="0.7" right="0.7" top="0.44" bottom="0.25" header="0.3" footer="0.18"/>
  <pageSetup paperSize="9" orientation="portrait" r:id="rId1"/>
  <headerFooter>
    <oddHeader>&amp;C&amp;"-,Έντονη γραφή"&amp;16ΚΛΙΜΑΚΕΣ ΦΟΡΟΛΟΓΙΑΣ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Περιοχές με ονόματα</vt:lpstr>
      </vt:variant>
      <vt:variant>
        <vt:i4>3</vt:i4>
      </vt:variant>
    </vt:vector>
  </HeadingPairs>
  <TitlesOfParts>
    <vt:vector size="6" baseType="lpstr">
      <vt:lpstr>ΦΟΡΟΛ ΦΥΣ ΠΡ</vt:lpstr>
      <vt:lpstr>λύση ΦΠ</vt:lpstr>
      <vt:lpstr>ΚΛΙΜΑΚΕΣ</vt:lpstr>
      <vt:lpstr>ΚΛΙΜΑΚΕΣ!_ftn1</vt:lpstr>
      <vt:lpstr>ΚΛΙΜΑΚΕΣ!_ftnref1</vt:lpstr>
      <vt:lpstr>ΚΛΙΜΑΚΕΣ!Print_Area</vt:lpstr>
    </vt:vector>
  </TitlesOfParts>
  <Company>Acer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user</cp:lastModifiedBy>
  <cp:lastPrinted>2018-11-20T07:42:33Z</cp:lastPrinted>
  <dcterms:created xsi:type="dcterms:W3CDTF">2012-05-18T08:39:42Z</dcterms:created>
  <dcterms:modified xsi:type="dcterms:W3CDTF">2018-12-05T07:05:40Z</dcterms:modified>
</cp:coreProperties>
</file>