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5192" windowHeight="11760" activeTab="2"/>
  </bookViews>
  <sheets>
    <sheet name="Άνδρες" sheetId="1" r:id="rId1"/>
    <sheet name="Γυναίκες" sheetId="2" r:id="rId2"/>
    <sheet name="Ασφ.Μελ.Κεφαλαίου (Εφάπαξ)" sheetId="3" r:id="rId3"/>
    <sheet name="Ισόβια Θανάτου" sheetId="4" r:id="rId4"/>
    <sheet name="Θανάτου Ορ. Χρόνου" sheetId="6" r:id="rId5"/>
    <sheet name="Ράντα Ζωής (Σύνταξη)" sheetId="7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F20" i="7" l="1"/>
  <c r="C20" i="7"/>
  <c r="G19" i="7"/>
  <c r="H19" i="7" s="1"/>
  <c r="I19" i="7" s="1"/>
  <c r="F19" i="7"/>
  <c r="C19" i="7"/>
  <c r="F18" i="7"/>
  <c r="G18" i="7" s="1"/>
  <c r="H18" i="7" s="1"/>
  <c r="I18" i="7" s="1"/>
  <c r="C18" i="7"/>
  <c r="F17" i="7"/>
  <c r="C17" i="7"/>
  <c r="F16" i="7"/>
  <c r="C16" i="7"/>
  <c r="G15" i="7"/>
  <c r="H15" i="7" s="1"/>
  <c r="I15" i="7" s="1"/>
  <c r="F15" i="7"/>
  <c r="C15" i="7"/>
  <c r="F14" i="7"/>
  <c r="G14" i="7" s="1"/>
  <c r="H14" i="7" s="1"/>
  <c r="I14" i="7" s="1"/>
  <c r="C14" i="7"/>
  <c r="F13" i="7"/>
  <c r="C13" i="7"/>
  <c r="F12" i="7"/>
  <c r="C12" i="7"/>
  <c r="G11" i="7"/>
  <c r="H11" i="7" s="1"/>
  <c r="I11" i="7" s="1"/>
  <c r="F11" i="7"/>
  <c r="C11" i="7"/>
  <c r="I13" i="6"/>
  <c r="J13" i="6" s="1"/>
  <c r="I14" i="6"/>
  <c r="J14" i="6" s="1"/>
  <c r="I17" i="6"/>
  <c r="J17" i="6" s="1"/>
  <c r="I18" i="6"/>
  <c r="J18" i="6" s="1"/>
  <c r="I21" i="6"/>
  <c r="J21" i="6" s="1"/>
  <c r="I22" i="6"/>
  <c r="J22" i="6" s="1"/>
  <c r="I25" i="6"/>
  <c r="J25" i="6" s="1"/>
  <c r="I26" i="6"/>
  <c r="J26" i="6" s="1"/>
  <c r="I29" i="6"/>
  <c r="J29" i="6" s="1"/>
  <c r="I30" i="6"/>
  <c r="J30" i="6" s="1"/>
  <c r="I32" i="6"/>
  <c r="J32" i="6" s="1"/>
  <c r="I12" i="6"/>
  <c r="J12" i="6" s="1"/>
  <c r="G32" i="6"/>
  <c r="G13" i="6"/>
  <c r="G14" i="6"/>
  <c r="G15" i="6"/>
  <c r="I15" i="6" s="1"/>
  <c r="J15" i="6" s="1"/>
  <c r="G16" i="6"/>
  <c r="I16" i="6" s="1"/>
  <c r="J16" i="6" s="1"/>
  <c r="G17" i="6"/>
  <c r="G18" i="6"/>
  <c r="G19" i="6"/>
  <c r="I19" i="6" s="1"/>
  <c r="J19" i="6" s="1"/>
  <c r="G20" i="6"/>
  <c r="I20" i="6" s="1"/>
  <c r="J20" i="6" s="1"/>
  <c r="G21" i="6"/>
  <c r="G22" i="6"/>
  <c r="G23" i="6"/>
  <c r="I23" i="6" s="1"/>
  <c r="J23" i="6" s="1"/>
  <c r="G24" i="6"/>
  <c r="I24" i="6" s="1"/>
  <c r="J24" i="6" s="1"/>
  <c r="G25" i="6"/>
  <c r="G26" i="6"/>
  <c r="G27" i="6"/>
  <c r="I27" i="6" s="1"/>
  <c r="J27" i="6" s="1"/>
  <c r="G28" i="6"/>
  <c r="I28" i="6" s="1"/>
  <c r="J28" i="6" s="1"/>
  <c r="G29" i="6"/>
  <c r="G30" i="6"/>
  <c r="G31" i="6"/>
  <c r="I31" i="6" s="1"/>
  <c r="J31" i="6" s="1"/>
  <c r="G12" i="6"/>
  <c r="B17" i="4"/>
  <c r="C17" i="4" s="1"/>
  <c r="G17" i="4"/>
  <c r="H17" i="4"/>
  <c r="I16" i="4" s="1"/>
  <c r="B10" i="4"/>
  <c r="C10" i="4" s="1"/>
  <c r="G10" i="4"/>
  <c r="H10" i="4" s="1"/>
  <c r="E17" i="3"/>
  <c r="F17" i="3" s="1"/>
  <c r="G17" i="3" s="1"/>
  <c r="H16" i="3" s="1"/>
  <c r="E10" i="3"/>
  <c r="F10" i="3" s="1"/>
  <c r="H20" i="7" l="1"/>
  <c r="I20" i="7" s="1"/>
  <c r="G12" i="7"/>
  <c r="H12" i="7" s="1"/>
  <c r="I12" i="7" s="1"/>
  <c r="G16" i="7"/>
  <c r="H16" i="7" s="1"/>
  <c r="I16" i="7" s="1"/>
  <c r="G20" i="7"/>
  <c r="G13" i="7"/>
  <c r="H13" i="7" s="1"/>
  <c r="I13" i="7" s="1"/>
  <c r="G17" i="7"/>
  <c r="H17" i="7" s="1"/>
  <c r="I17" i="7" s="1"/>
  <c r="I9" i="4"/>
  <c r="J11" i="6"/>
  <c r="G35" i="6"/>
  <c r="G10" i="3"/>
  <c r="H9" i="3" s="1"/>
  <c r="I10" i="7" l="1"/>
</calcChain>
</file>

<file path=xl/sharedStrings.xml><?xml version="1.0" encoding="utf-8"?>
<sst xmlns="http://schemas.openxmlformats.org/spreadsheetml/2006/main" count="87" uniqueCount="33">
  <si>
    <t>X</t>
  </si>
  <si>
    <r>
      <t>l</t>
    </r>
    <r>
      <rPr>
        <b/>
        <vertAlign val="subscript"/>
        <sz val="14"/>
        <rFont val="Times New Roman"/>
        <family val="1"/>
        <charset val="161"/>
      </rPr>
      <t>x</t>
    </r>
  </si>
  <si>
    <r>
      <t>d</t>
    </r>
    <r>
      <rPr>
        <b/>
        <vertAlign val="subscript"/>
        <sz val="14"/>
        <rFont val="Times New Roman"/>
        <family val="1"/>
        <charset val="161"/>
      </rPr>
      <t>x</t>
    </r>
  </si>
  <si>
    <r>
      <t>q</t>
    </r>
    <r>
      <rPr>
        <b/>
        <vertAlign val="subscript"/>
        <sz val="14"/>
        <rFont val="Times New Roman"/>
        <family val="1"/>
        <charset val="161"/>
      </rPr>
      <t>x</t>
    </r>
  </si>
  <si>
    <r>
      <t>e</t>
    </r>
    <r>
      <rPr>
        <b/>
        <vertAlign val="subscript"/>
        <sz val="14"/>
        <rFont val="Times New Roman"/>
        <family val="1"/>
        <charset val="161"/>
      </rPr>
      <t>x</t>
    </r>
  </si>
  <si>
    <t>Πίνακας Θνησιμότητας Ανδρών</t>
  </si>
  <si>
    <t>Με βάση την Απογραφή του 1990</t>
  </si>
  <si>
    <t>Πίνακας Θνησιμότητας Γυναικών</t>
  </si>
  <si>
    <t>Χρ. Στιγμή</t>
  </si>
  <si>
    <t>Χ1</t>
  </si>
  <si>
    <t>Χ2</t>
  </si>
  <si>
    <t>P1</t>
  </si>
  <si>
    <t>P2</t>
  </si>
  <si>
    <t>E</t>
  </si>
  <si>
    <t>EMA</t>
  </si>
  <si>
    <t>Ηλικία</t>
  </si>
  <si>
    <t>Φύλο</t>
  </si>
  <si>
    <t>n=</t>
  </si>
  <si>
    <t>Ράντα Ζωής</t>
  </si>
  <si>
    <t>κ=</t>
  </si>
  <si>
    <t xml:space="preserve">Όρος </t>
  </si>
  <si>
    <t>Ληξιπρόθεσμη καταβολή</t>
  </si>
  <si>
    <t>&gt;69</t>
  </si>
  <si>
    <t>Ασφάλιση Θανάτου ΟΧ</t>
  </si>
  <si>
    <t>Άνδρας</t>
  </si>
  <si>
    <t>Γυναίκα</t>
  </si>
  <si>
    <t>Ηλικία Χ=</t>
  </si>
  <si>
    <t>Διάρκεια n=</t>
  </si>
  <si>
    <t>Κεφάλαιο Κ=</t>
  </si>
  <si>
    <t>τεχνικό επιτόκιο i=</t>
  </si>
  <si>
    <t>Ηλικία X=</t>
  </si>
  <si>
    <t>Φύλλο</t>
  </si>
  <si>
    <t>κεφάλαιο Κ=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</si>
</sst>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_-* #,##0\ _€_-;\-* #,##0\ _€_-;_-* &quot;-&quot;??\ _€_-;_-@_-"/>
    <numFmt numFmtId="167" formatCode="0.0000000"/>
  </numFmts>
  <fonts count="8" x14ac:knownFonts="1">
    <font>
      <sz val="10"/>
      <name val="Arial"/>
      <charset val="161"/>
    </font>
    <font>
      <sz val="10"/>
      <name val="Arial"/>
      <charset val="161"/>
    </font>
    <font>
      <sz val="8"/>
      <name val="Arial"/>
      <charset val="161"/>
    </font>
    <font>
      <b/>
      <sz val="14"/>
      <name val="Times New Roman"/>
      <family val="1"/>
      <charset val="161"/>
    </font>
    <font>
      <b/>
      <vertAlign val="subscript"/>
      <sz val="14"/>
      <name val="Times New Roman"/>
      <family val="1"/>
      <charset val="161"/>
    </font>
    <font>
      <sz val="10"/>
      <name val="Times New Roman"/>
      <family val="1"/>
      <charset val="161"/>
    </font>
    <font>
      <sz val="10"/>
      <color indexed="10"/>
      <name val="Arial"/>
      <charset val="161"/>
    </font>
    <font>
      <b/>
      <sz val="10"/>
      <color indexed="1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center"/>
    </xf>
    <xf numFmtId="165" fontId="5" fillId="0" borderId="0" xfId="1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0" fillId="0" borderId="6" xfId="0" applyNumberFormat="1" applyBorder="1"/>
    <xf numFmtId="167" fontId="0" fillId="0" borderId="6" xfId="0" applyNumberFormat="1" applyBorder="1"/>
    <xf numFmtId="2" fontId="0" fillId="0" borderId="7" xfId="0" applyNumberFormat="1" applyBorder="1"/>
    <xf numFmtId="165" fontId="0" fillId="0" borderId="8" xfId="0" applyNumberFormat="1" applyBorder="1"/>
    <xf numFmtId="167" fontId="0" fillId="0" borderId="8" xfId="0" applyNumberFormat="1" applyBorder="1"/>
    <xf numFmtId="2" fontId="0" fillId="0" borderId="9" xfId="0" applyNumberFormat="1" applyBorder="1"/>
    <xf numFmtId="0" fontId="0" fillId="0" borderId="0" xfId="0" applyAlignment="1">
      <alignment horizontal="center"/>
    </xf>
    <xf numFmtId="43" fontId="6" fillId="3" borderId="0" xfId="1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3" fontId="7" fillId="0" borderId="0" xfId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Fill="1"/>
    <xf numFmtId="43" fontId="7" fillId="0" borderId="0" xfId="1" applyFont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8" borderId="0" xfId="0" applyFill="1"/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GELI~1/AppData/Local/Temp/&#913;&#963;&#954;&#942;&#963;&#949;&#953;&#962;%20&#917;&#917;%202012_2013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Άνδρες"/>
      <sheetName val="Γυναίκες"/>
      <sheetName val="01_04_13"/>
      <sheetName val="08_04_13"/>
      <sheetName val="15_4_2013"/>
      <sheetName val="13_5_2013"/>
      <sheetName val="20_5_2013"/>
    </sheetNames>
    <sheetDataSet>
      <sheetData sheetId="0">
        <row r="34">
          <cell r="B34">
            <v>971467</v>
          </cell>
        </row>
        <row r="55">
          <cell r="B55">
            <v>929821</v>
          </cell>
        </row>
        <row r="56">
          <cell r="B56">
            <v>925571</v>
          </cell>
        </row>
        <row r="57">
          <cell r="B57">
            <v>920874</v>
          </cell>
        </row>
        <row r="58">
          <cell r="B58">
            <v>915685</v>
          </cell>
        </row>
        <row r="59">
          <cell r="B59">
            <v>909955</v>
          </cell>
        </row>
        <row r="60">
          <cell r="B60">
            <v>903631</v>
          </cell>
        </row>
        <row r="61">
          <cell r="B61">
            <v>896656</v>
          </cell>
        </row>
        <row r="62">
          <cell r="B62">
            <v>888968</v>
          </cell>
        </row>
        <row r="63">
          <cell r="B63">
            <v>880501</v>
          </cell>
        </row>
        <row r="64">
          <cell r="B64">
            <v>871189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opLeftCell="A22" zoomScale="160" workbookViewId="0">
      <selection activeCell="B54" sqref="B54"/>
    </sheetView>
  </sheetViews>
  <sheetFormatPr defaultRowHeight="13.2" x14ac:dyDescent="0.25"/>
  <cols>
    <col min="1" max="1" width="9.44140625" bestFit="1" customWidth="1"/>
    <col min="2" max="2" width="12.44140625" bestFit="1" customWidth="1"/>
    <col min="3" max="3" width="9.88671875" bestFit="1" customWidth="1"/>
    <col min="4" max="4" width="10" bestFit="1" customWidth="1"/>
    <col min="5" max="5" width="9.44140625" bestFit="1" customWidth="1"/>
  </cols>
  <sheetData>
    <row r="1" spans="1:5" ht="17.399999999999999" x14ac:dyDescent="0.3">
      <c r="A1" s="29" t="s">
        <v>5</v>
      </c>
      <c r="B1" s="30"/>
      <c r="C1" s="30"/>
      <c r="D1" s="30"/>
      <c r="E1" s="31"/>
    </row>
    <row r="2" spans="1:5" ht="18" thickBot="1" x14ac:dyDescent="0.35">
      <c r="A2" s="32" t="s">
        <v>6</v>
      </c>
      <c r="B2" s="33"/>
      <c r="C2" s="33"/>
      <c r="D2" s="33"/>
      <c r="E2" s="34"/>
    </row>
    <row r="3" spans="1:5" ht="19.8" x14ac:dyDescent="0.4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</row>
    <row r="4" spans="1:5" x14ac:dyDescent="0.25">
      <c r="A4" s="8">
        <v>0</v>
      </c>
      <c r="B4" s="10">
        <v>1000000</v>
      </c>
      <c r="C4" s="10">
        <v>10070</v>
      </c>
      <c r="D4" s="11">
        <v>1.0070000000000001E-2</v>
      </c>
      <c r="E4" s="12">
        <v>74.63</v>
      </c>
    </row>
    <row r="5" spans="1:5" x14ac:dyDescent="0.25">
      <c r="A5" s="8">
        <v>1</v>
      </c>
      <c r="B5" s="10">
        <v>989930</v>
      </c>
      <c r="C5" s="10">
        <v>490</v>
      </c>
      <c r="D5" s="11">
        <v>4.9498449385310074E-4</v>
      </c>
      <c r="E5" s="12">
        <v>74.38</v>
      </c>
    </row>
    <row r="6" spans="1:5" x14ac:dyDescent="0.25">
      <c r="A6" s="8">
        <v>2</v>
      </c>
      <c r="B6" s="10">
        <v>989440</v>
      </c>
      <c r="C6" s="10">
        <v>389</v>
      </c>
      <c r="D6" s="11">
        <v>3.9315168175937904E-4</v>
      </c>
      <c r="E6" s="12">
        <v>73.42</v>
      </c>
    </row>
    <row r="7" spans="1:5" x14ac:dyDescent="0.25">
      <c r="A7" s="8">
        <v>3</v>
      </c>
      <c r="B7" s="10">
        <v>989051</v>
      </c>
      <c r="C7" s="10">
        <v>316</v>
      </c>
      <c r="D7" s="11">
        <v>3.194981856345123E-4</v>
      </c>
      <c r="E7" s="12">
        <v>72.45</v>
      </c>
    </row>
    <row r="8" spans="1:5" x14ac:dyDescent="0.25">
      <c r="A8" s="8">
        <v>4</v>
      </c>
      <c r="B8" s="10">
        <v>988735</v>
      </c>
      <c r="C8" s="10">
        <v>279</v>
      </c>
      <c r="D8" s="11">
        <v>2.8217874354604619E-4</v>
      </c>
      <c r="E8" s="12">
        <v>71.47</v>
      </c>
    </row>
    <row r="9" spans="1:5" x14ac:dyDescent="0.25">
      <c r="A9" s="8">
        <v>5</v>
      </c>
      <c r="B9" s="10">
        <v>988456</v>
      </c>
      <c r="C9" s="10">
        <v>253</v>
      </c>
      <c r="D9" s="11">
        <v>2.5595474153629501E-4</v>
      </c>
      <c r="E9" s="12">
        <v>70.489999999999995</v>
      </c>
    </row>
    <row r="10" spans="1:5" x14ac:dyDescent="0.25">
      <c r="A10" s="8">
        <v>6</v>
      </c>
      <c r="B10" s="10">
        <v>988203</v>
      </c>
      <c r="C10" s="10">
        <v>230</v>
      </c>
      <c r="D10" s="11">
        <v>2.327457010351112E-4</v>
      </c>
      <c r="E10" s="12">
        <v>69.510000000000005</v>
      </c>
    </row>
    <row r="11" spans="1:5" x14ac:dyDescent="0.25">
      <c r="A11" s="8">
        <v>7</v>
      </c>
      <c r="B11" s="10">
        <v>987973</v>
      </c>
      <c r="C11" s="10">
        <v>206</v>
      </c>
      <c r="D11" s="11">
        <v>2.0850772237702853E-4</v>
      </c>
      <c r="E11" s="12">
        <v>68.52</v>
      </c>
    </row>
    <row r="12" spans="1:5" x14ac:dyDescent="0.25">
      <c r="A12" s="8">
        <v>8</v>
      </c>
      <c r="B12" s="10">
        <v>987767</v>
      </c>
      <c r="C12" s="10">
        <v>186</v>
      </c>
      <c r="D12" s="11">
        <v>1.8830351692251311E-4</v>
      </c>
      <c r="E12" s="12">
        <v>67.540000000000006</v>
      </c>
    </row>
    <row r="13" spans="1:5" x14ac:dyDescent="0.25">
      <c r="A13" s="8">
        <v>9</v>
      </c>
      <c r="B13" s="10">
        <v>987581</v>
      </c>
      <c r="C13" s="10">
        <v>173</v>
      </c>
      <c r="D13" s="11">
        <v>1.7517550459152212E-4</v>
      </c>
      <c r="E13" s="12">
        <v>66.55</v>
      </c>
    </row>
    <row r="14" spans="1:5" x14ac:dyDescent="0.25">
      <c r="A14" s="8">
        <v>10</v>
      </c>
      <c r="B14" s="10">
        <v>987408</v>
      </c>
      <c r="C14" s="10">
        <v>174</v>
      </c>
      <c r="D14" s="11">
        <v>1.7621894900588206E-4</v>
      </c>
      <c r="E14" s="12">
        <v>65.56</v>
      </c>
    </row>
    <row r="15" spans="1:5" x14ac:dyDescent="0.25">
      <c r="A15" s="8">
        <v>11</v>
      </c>
      <c r="B15" s="10">
        <v>987234</v>
      </c>
      <c r="C15" s="10">
        <v>191</v>
      </c>
      <c r="D15" s="11">
        <v>1.9346983592542397E-4</v>
      </c>
      <c r="E15" s="12">
        <v>64.569999999999993</v>
      </c>
    </row>
    <row r="16" spans="1:5" x14ac:dyDescent="0.25">
      <c r="A16" s="8">
        <v>12</v>
      </c>
      <c r="B16" s="10">
        <v>987043</v>
      </c>
      <c r="C16" s="10">
        <v>222</v>
      </c>
      <c r="D16" s="11">
        <v>2.2491421346385111E-4</v>
      </c>
      <c r="E16" s="12">
        <v>63.58</v>
      </c>
    </row>
    <row r="17" spans="1:5" x14ac:dyDescent="0.25">
      <c r="A17" s="8">
        <v>13</v>
      </c>
      <c r="B17" s="10">
        <v>986821</v>
      </c>
      <c r="C17" s="10">
        <v>269</v>
      </c>
      <c r="D17" s="11">
        <v>2.7259249651152541E-4</v>
      </c>
      <c r="E17" s="12">
        <v>62.6</v>
      </c>
    </row>
    <row r="18" spans="1:5" x14ac:dyDescent="0.25">
      <c r="A18" s="8">
        <v>14</v>
      </c>
      <c r="B18" s="10">
        <v>986552</v>
      </c>
      <c r="C18" s="10">
        <v>342</v>
      </c>
      <c r="D18" s="11">
        <v>3.4666190935703337E-4</v>
      </c>
      <c r="E18" s="12">
        <v>61.62</v>
      </c>
    </row>
    <row r="19" spans="1:5" x14ac:dyDescent="0.25">
      <c r="A19" s="8">
        <v>15</v>
      </c>
      <c r="B19" s="10">
        <v>986210</v>
      </c>
      <c r="C19" s="10">
        <v>448</v>
      </c>
      <c r="D19" s="11">
        <v>4.5426430476267735E-4</v>
      </c>
      <c r="E19" s="12">
        <v>60.64</v>
      </c>
    </row>
    <row r="20" spans="1:5" x14ac:dyDescent="0.25">
      <c r="A20" s="8">
        <v>16</v>
      </c>
      <c r="B20" s="10">
        <v>985762</v>
      </c>
      <c r="C20" s="10">
        <v>581</v>
      </c>
      <c r="D20" s="11">
        <v>5.893917598771306E-4</v>
      </c>
      <c r="E20" s="12">
        <v>59.66</v>
      </c>
    </row>
    <row r="21" spans="1:5" x14ac:dyDescent="0.25">
      <c r="A21" s="8">
        <v>17</v>
      </c>
      <c r="B21" s="10">
        <v>985181</v>
      </c>
      <c r="C21" s="10">
        <v>730</v>
      </c>
      <c r="D21" s="11">
        <v>7.4098059138371524E-4</v>
      </c>
      <c r="E21" s="12">
        <v>58.7</v>
      </c>
    </row>
    <row r="22" spans="1:5" x14ac:dyDescent="0.25">
      <c r="A22" s="8">
        <v>18</v>
      </c>
      <c r="B22" s="10">
        <v>984451</v>
      </c>
      <c r="C22" s="10">
        <v>877</v>
      </c>
      <c r="D22" s="11">
        <v>8.9085185550118802E-4</v>
      </c>
      <c r="E22" s="12">
        <v>57.74</v>
      </c>
    </row>
    <row r="23" spans="1:5" x14ac:dyDescent="0.25">
      <c r="A23" s="8">
        <v>19</v>
      </c>
      <c r="B23" s="10">
        <v>983574</v>
      </c>
      <c r="C23" s="10">
        <v>1008</v>
      </c>
      <c r="D23" s="11">
        <v>1.0248339220028182E-3</v>
      </c>
      <c r="E23" s="12">
        <v>56.79</v>
      </c>
    </row>
    <row r="24" spans="1:5" x14ac:dyDescent="0.25">
      <c r="A24" s="8">
        <v>20</v>
      </c>
      <c r="B24" s="10">
        <v>982566</v>
      </c>
      <c r="C24" s="10">
        <v>1109</v>
      </c>
      <c r="D24" s="11">
        <v>1.1286773611136555E-3</v>
      </c>
      <c r="E24" s="12">
        <v>55.85</v>
      </c>
    </row>
    <row r="25" spans="1:5" x14ac:dyDescent="0.25">
      <c r="A25" s="8">
        <v>21</v>
      </c>
      <c r="B25" s="10">
        <v>981457</v>
      </c>
      <c r="C25" s="10">
        <v>1174</v>
      </c>
      <c r="D25" s="11">
        <v>1.1961807802073855E-3</v>
      </c>
      <c r="E25" s="12">
        <v>54.91</v>
      </c>
    </row>
    <row r="26" spans="1:5" x14ac:dyDescent="0.25">
      <c r="A26" s="8">
        <v>22</v>
      </c>
      <c r="B26" s="10">
        <v>980283</v>
      </c>
      <c r="C26" s="10">
        <v>1202</v>
      </c>
      <c r="D26" s="11">
        <v>1.2261765224940145E-3</v>
      </c>
      <c r="E26" s="12">
        <v>53.98</v>
      </c>
    </row>
    <row r="27" spans="1:5" x14ac:dyDescent="0.25">
      <c r="A27" s="8">
        <v>23</v>
      </c>
      <c r="B27" s="10">
        <v>979081</v>
      </c>
      <c r="C27" s="10">
        <v>1196</v>
      </c>
      <c r="D27" s="11">
        <v>1.2215536814625142E-3</v>
      </c>
      <c r="E27" s="12">
        <v>53.04</v>
      </c>
    </row>
    <row r="28" spans="1:5" x14ac:dyDescent="0.25">
      <c r="A28" s="8">
        <v>24</v>
      </c>
      <c r="B28" s="10">
        <v>977885</v>
      </c>
      <c r="C28" s="10">
        <v>1166</v>
      </c>
      <c r="D28" s="11">
        <v>1.1923692458724697E-3</v>
      </c>
      <c r="E28" s="12">
        <v>52.11</v>
      </c>
    </row>
    <row r="29" spans="1:5" x14ac:dyDescent="0.25">
      <c r="A29" s="8">
        <v>25</v>
      </c>
      <c r="B29" s="10">
        <v>976719</v>
      </c>
      <c r="C29" s="10">
        <v>1121</v>
      </c>
      <c r="D29" s="11">
        <v>1.1477200709723062E-3</v>
      </c>
      <c r="E29" s="12">
        <v>51.17</v>
      </c>
    </row>
    <row r="30" spans="1:5" x14ac:dyDescent="0.25">
      <c r="A30" s="8">
        <v>26</v>
      </c>
      <c r="B30" s="10">
        <v>975598</v>
      </c>
      <c r="C30" s="10">
        <v>1074</v>
      </c>
      <c r="D30" s="11">
        <v>1.1008632654023482E-3</v>
      </c>
      <c r="E30" s="12">
        <v>50.23</v>
      </c>
    </row>
    <row r="31" spans="1:5" x14ac:dyDescent="0.25">
      <c r="A31" s="8">
        <v>27</v>
      </c>
      <c r="B31" s="10">
        <v>974524</v>
      </c>
      <c r="C31" s="10">
        <v>1037</v>
      </c>
      <c r="D31" s="11">
        <v>1.064109247181188E-3</v>
      </c>
      <c r="E31" s="12">
        <v>49.28</v>
      </c>
    </row>
    <row r="32" spans="1:5" x14ac:dyDescent="0.25">
      <c r="A32" s="8">
        <v>28</v>
      </c>
      <c r="B32" s="10">
        <v>973487</v>
      </c>
      <c r="C32" s="10">
        <v>1013</v>
      </c>
      <c r="D32" s="11">
        <v>1.0405891398652474E-3</v>
      </c>
      <c r="E32" s="12">
        <v>48.34</v>
      </c>
    </row>
    <row r="33" spans="1:5" x14ac:dyDescent="0.25">
      <c r="A33" s="8">
        <v>29</v>
      </c>
      <c r="B33" s="10">
        <v>972474</v>
      </c>
      <c r="C33" s="10">
        <v>1007</v>
      </c>
      <c r="D33" s="11">
        <v>1.0355032628121678E-3</v>
      </c>
      <c r="E33" s="12">
        <v>47.39</v>
      </c>
    </row>
    <row r="34" spans="1:5" x14ac:dyDescent="0.25">
      <c r="A34" s="8">
        <v>30</v>
      </c>
      <c r="B34" s="10">
        <v>971467</v>
      </c>
      <c r="C34" s="10">
        <v>1016</v>
      </c>
      <c r="D34" s="11">
        <v>1.045840980702381E-3</v>
      </c>
      <c r="E34" s="12">
        <v>46.43</v>
      </c>
    </row>
    <row r="35" spans="1:5" x14ac:dyDescent="0.25">
      <c r="A35" s="8">
        <v>31</v>
      </c>
      <c r="B35" s="10">
        <v>970451</v>
      </c>
      <c r="C35" s="10">
        <v>1039</v>
      </c>
      <c r="D35" s="11">
        <v>1.0706362299590603E-3</v>
      </c>
      <c r="E35" s="12">
        <v>45.48</v>
      </c>
    </row>
    <row r="36" spans="1:5" x14ac:dyDescent="0.25">
      <c r="A36" s="8">
        <v>32</v>
      </c>
      <c r="B36" s="10">
        <v>969412</v>
      </c>
      <c r="C36" s="10">
        <v>1076</v>
      </c>
      <c r="D36" s="11">
        <v>1.1099511869050516E-3</v>
      </c>
      <c r="E36" s="12">
        <v>44.53</v>
      </c>
    </row>
    <row r="37" spans="1:5" x14ac:dyDescent="0.25">
      <c r="A37" s="8">
        <v>33</v>
      </c>
      <c r="B37" s="10">
        <v>968336</v>
      </c>
      <c r="C37" s="10">
        <v>1123</v>
      </c>
      <c r="D37" s="11">
        <v>1.1597214190115827E-3</v>
      </c>
      <c r="E37" s="12">
        <v>43.58</v>
      </c>
    </row>
    <row r="38" spans="1:5" x14ac:dyDescent="0.25">
      <c r="A38" s="8">
        <v>34</v>
      </c>
      <c r="B38" s="10">
        <v>967213</v>
      </c>
      <c r="C38" s="10">
        <v>1181</v>
      </c>
      <c r="D38" s="11">
        <v>1.2210340431735305E-3</v>
      </c>
      <c r="E38" s="12">
        <v>42.63</v>
      </c>
    </row>
    <row r="39" spans="1:5" x14ac:dyDescent="0.25">
      <c r="A39" s="8">
        <v>35</v>
      </c>
      <c r="B39" s="10">
        <v>966032</v>
      </c>
      <c r="C39" s="10">
        <v>1250</v>
      </c>
      <c r="D39" s="11">
        <v>1.2939529953459098E-3</v>
      </c>
      <c r="E39" s="12">
        <v>41.68</v>
      </c>
    </row>
    <row r="40" spans="1:5" x14ac:dyDescent="0.25">
      <c r="A40" s="8">
        <v>36</v>
      </c>
      <c r="B40" s="10">
        <v>964782</v>
      </c>
      <c r="C40" s="10">
        <v>1330</v>
      </c>
      <c r="D40" s="11">
        <v>1.3785497656465398E-3</v>
      </c>
      <c r="E40" s="12">
        <v>40.729999999999997</v>
      </c>
    </row>
    <row r="41" spans="1:5" x14ac:dyDescent="0.25">
      <c r="A41" s="8">
        <v>37</v>
      </c>
      <c r="B41" s="10">
        <v>963452</v>
      </c>
      <c r="C41" s="10">
        <v>1425</v>
      </c>
      <c r="D41" s="11">
        <v>1.4790565591228208E-3</v>
      </c>
      <c r="E41" s="12">
        <v>39.79</v>
      </c>
    </row>
    <row r="42" spans="1:5" x14ac:dyDescent="0.25">
      <c r="A42" s="8">
        <v>38</v>
      </c>
      <c r="B42" s="10">
        <v>962027</v>
      </c>
      <c r="C42" s="10">
        <v>1535</v>
      </c>
      <c r="D42" s="11">
        <v>1.5955893129818602E-3</v>
      </c>
      <c r="E42" s="12">
        <v>38.85</v>
      </c>
    </row>
    <row r="43" spans="1:5" x14ac:dyDescent="0.25">
      <c r="A43" s="8">
        <v>39</v>
      </c>
      <c r="B43" s="10">
        <v>960492</v>
      </c>
      <c r="C43" s="10">
        <v>1662</v>
      </c>
      <c r="D43" s="11">
        <v>1.7303631888657062E-3</v>
      </c>
      <c r="E43" s="12">
        <v>37.909999999999997</v>
      </c>
    </row>
    <row r="44" spans="1:5" x14ac:dyDescent="0.25">
      <c r="A44" s="8">
        <v>40</v>
      </c>
      <c r="B44" s="10">
        <v>958830</v>
      </c>
      <c r="C44" s="10">
        <v>1799</v>
      </c>
      <c r="D44" s="11">
        <v>1.876245006935536E-3</v>
      </c>
      <c r="E44" s="12">
        <v>36.97</v>
      </c>
    </row>
    <row r="45" spans="1:5" x14ac:dyDescent="0.25">
      <c r="A45" s="8">
        <v>41</v>
      </c>
      <c r="B45" s="10">
        <v>957031</v>
      </c>
      <c r="C45" s="10">
        <v>1939</v>
      </c>
      <c r="D45" s="11">
        <v>2.0260576721130245E-3</v>
      </c>
      <c r="E45" s="12">
        <v>36.04</v>
      </c>
    </row>
    <row r="46" spans="1:5" x14ac:dyDescent="0.25">
      <c r="A46" s="8">
        <v>42</v>
      </c>
      <c r="B46" s="10">
        <v>955092</v>
      </c>
      <c r="C46" s="10">
        <v>2077</v>
      </c>
      <c r="D46" s="11">
        <v>2.1746596139429501E-3</v>
      </c>
      <c r="E46" s="12">
        <v>35.11</v>
      </c>
    </row>
    <row r="47" spans="1:5" x14ac:dyDescent="0.25">
      <c r="A47" s="8">
        <v>43</v>
      </c>
      <c r="B47" s="10">
        <v>953015</v>
      </c>
      <c r="C47" s="10">
        <v>2214</v>
      </c>
      <c r="D47" s="11">
        <v>2.323153360650147E-3</v>
      </c>
      <c r="E47" s="12">
        <v>34.19</v>
      </c>
    </row>
    <row r="48" spans="1:5" x14ac:dyDescent="0.25">
      <c r="A48" s="8">
        <v>44</v>
      </c>
      <c r="B48" s="10">
        <v>950801</v>
      </c>
      <c r="C48" s="10">
        <v>2354</v>
      </c>
      <c r="D48" s="11">
        <v>2.4758072404214974E-3</v>
      </c>
      <c r="E48" s="12">
        <v>33.270000000000003</v>
      </c>
    </row>
    <row r="49" spans="1:5" x14ac:dyDescent="0.25">
      <c r="A49" s="8">
        <v>45</v>
      </c>
      <c r="B49" s="10">
        <v>948447</v>
      </c>
      <c r="C49" s="10">
        <v>2510</v>
      </c>
      <c r="D49" s="11">
        <v>2.6464314822019575E-3</v>
      </c>
      <c r="E49" s="12">
        <v>32.35</v>
      </c>
    </row>
    <row r="50" spans="1:5" x14ac:dyDescent="0.25">
      <c r="A50" s="8">
        <v>46</v>
      </c>
      <c r="B50" s="10">
        <v>945937</v>
      </c>
      <c r="C50" s="10">
        <v>2692</v>
      </c>
      <c r="D50" s="11">
        <v>2.8458554850904448E-3</v>
      </c>
      <c r="E50" s="12">
        <v>31.43</v>
      </c>
    </row>
    <row r="51" spans="1:5" x14ac:dyDescent="0.25">
      <c r="A51" s="8">
        <v>47</v>
      </c>
      <c r="B51" s="10">
        <v>943245</v>
      </c>
      <c r="C51" s="10">
        <v>2912</v>
      </c>
      <c r="D51" s="11">
        <v>3.0872148805453515E-3</v>
      </c>
      <c r="E51" s="12">
        <v>30.52</v>
      </c>
    </row>
    <row r="52" spans="1:5" x14ac:dyDescent="0.25">
      <c r="A52" s="8">
        <v>48</v>
      </c>
      <c r="B52" s="10">
        <v>940333</v>
      </c>
      <c r="C52" s="10">
        <v>3176</v>
      </c>
      <c r="D52" s="11">
        <v>3.3775268973863515E-3</v>
      </c>
      <c r="E52" s="12">
        <v>29.62</v>
      </c>
    </row>
    <row r="53" spans="1:5" x14ac:dyDescent="0.25">
      <c r="A53" s="8">
        <v>49</v>
      </c>
      <c r="B53" s="10">
        <v>937157</v>
      </c>
      <c r="C53" s="10">
        <v>3489</v>
      </c>
      <c r="D53" s="11">
        <v>3.722962107736484E-3</v>
      </c>
      <c r="E53" s="12">
        <v>28.71</v>
      </c>
    </row>
    <row r="54" spans="1:5" x14ac:dyDescent="0.25">
      <c r="A54" s="8">
        <v>50</v>
      </c>
      <c r="B54" s="10">
        <v>933668</v>
      </c>
      <c r="C54" s="10">
        <v>3847</v>
      </c>
      <c r="D54" s="11">
        <v>4.1203082894562095E-3</v>
      </c>
      <c r="E54" s="12">
        <v>27.82</v>
      </c>
    </row>
    <row r="55" spans="1:5" x14ac:dyDescent="0.25">
      <c r="A55" s="8">
        <v>51</v>
      </c>
      <c r="B55" s="10">
        <v>929821</v>
      </c>
      <c r="C55" s="10">
        <v>4250</v>
      </c>
      <c r="D55" s="11">
        <v>4.5707722239011596E-3</v>
      </c>
      <c r="E55" s="12">
        <v>26.93</v>
      </c>
    </row>
    <row r="56" spans="1:5" x14ac:dyDescent="0.25">
      <c r="A56" s="8">
        <v>52</v>
      </c>
      <c r="B56" s="10">
        <v>925571</v>
      </c>
      <c r="C56" s="10">
        <v>4697</v>
      </c>
      <c r="D56" s="11">
        <v>5.074705236011068E-3</v>
      </c>
      <c r="E56" s="12">
        <v>26.05</v>
      </c>
    </row>
    <row r="57" spans="1:5" x14ac:dyDescent="0.25">
      <c r="A57" s="8">
        <v>53</v>
      </c>
      <c r="B57" s="10">
        <v>920874</v>
      </c>
      <c r="C57" s="10">
        <v>5189</v>
      </c>
      <c r="D57" s="11">
        <v>5.6348642702476123E-3</v>
      </c>
      <c r="E57" s="12">
        <v>25.18</v>
      </c>
    </row>
    <row r="58" spans="1:5" x14ac:dyDescent="0.25">
      <c r="A58" s="8">
        <v>54</v>
      </c>
      <c r="B58" s="10">
        <v>915685</v>
      </c>
      <c r="C58" s="10">
        <v>5730</v>
      </c>
      <c r="D58" s="11">
        <v>6.2576104227982333E-3</v>
      </c>
      <c r="E58" s="12">
        <v>24.32</v>
      </c>
    </row>
    <row r="59" spans="1:5" x14ac:dyDescent="0.25">
      <c r="A59" s="8">
        <v>55</v>
      </c>
      <c r="B59" s="10">
        <v>909955</v>
      </c>
      <c r="C59" s="10">
        <v>6324</v>
      </c>
      <c r="D59" s="11">
        <v>6.9497942205933262E-3</v>
      </c>
      <c r="E59" s="12">
        <v>23.47</v>
      </c>
    </row>
    <row r="60" spans="1:5" x14ac:dyDescent="0.25">
      <c r="A60" s="8">
        <v>56</v>
      </c>
      <c r="B60" s="10">
        <v>903631</v>
      </c>
      <c r="C60" s="10">
        <v>6975</v>
      </c>
      <c r="D60" s="11">
        <v>7.7188586934268527E-3</v>
      </c>
      <c r="E60" s="12">
        <v>22.63</v>
      </c>
    </row>
    <row r="61" spans="1:5" x14ac:dyDescent="0.25">
      <c r="A61" s="8">
        <v>57</v>
      </c>
      <c r="B61" s="10">
        <v>896656</v>
      </c>
      <c r="C61" s="10">
        <v>7688</v>
      </c>
      <c r="D61" s="11">
        <v>8.5740796916543242E-3</v>
      </c>
      <c r="E61" s="12">
        <v>21.81</v>
      </c>
    </row>
    <row r="62" spans="1:5" x14ac:dyDescent="0.25">
      <c r="A62" s="8">
        <v>58</v>
      </c>
      <c r="B62" s="10">
        <v>888968</v>
      </c>
      <c r="C62" s="10">
        <v>8467</v>
      </c>
      <c r="D62" s="11">
        <v>9.5245273170687806E-3</v>
      </c>
      <c r="E62" s="12">
        <v>20.99</v>
      </c>
    </row>
    <row r="63" spans="1:5" x14ac:dyDescent="0.25">
      <c r="A63" s="8">
        <v>59</v>
      </c>
      <c r="B63" s="10">
        <v>880501</v>
      </c>
      <c r="C63" s="10">
        <v>9312</v>
      </c>
      <c r="D63" s="11">
        <v>1.0575797188191722E-2</v>
      </c>
      <c r="E63" s="12">
        <v>20.190000000000001</v>
      </c>
    </row>
    <row r="64" spans="1:5" x14ac:dyDescent="0.25">
      <c r="A64" s="8">
        <v>60</v>
      </c>
      <c r="B64" s="10">
        <v>871189</v>
      </c>
      <c r="C64" s="10">
        <v>10220</v>
      </c>
      <c r="D64" s="11">
        <v>1.1731093941727914E-2</v>
      </c>
      <c r="E64" s="12">
        <v>19.399999999999999</v>
      </c>
    </row>
    <row r="65" spans="1:5" x14ac:dyDescent="0.25">
      <c r="A65" s="8">
        <v>61</v>
      </c>
      <c r="B65" s="10">
        <v>860969</v>
      </c>
      <c r="C65" s="10">
        <v>11196</v>
      </c>
      <c r="D65" s="11">
        <v>1.3003952523261581E-2</v>
      </c>
      <c r="E65" s="12">
        <v>18.62</v>
      </c>
    </row>
    <row r="66" spans="1:5" x14ac:dyDescent="0.25">
      <c r="A66" s="8">
        <v>62</v>
      </c>
      <c r="B66" s="10">
        <v>849773</v>
      </c>
      <c r="C66" s="10">
        <v>12213</v>
      </c>
      <c r="D66" s="11">
        <v>1.4372073483153737E-2</v>
      </c>
      <c r="E66" s="12">
        <v>17.86</v>
      </c>
    </row>
    <row r="67" spans="1:5" x14ac:dyDescent="0.25">
      <c r="A67" s="8">
        <v>63</v>
      </c>
      <c r="B67" s="10">
        <v>837560</v>
      </c>
      <c r="C67" s="10">
        <v>13262</v>
      </c>
      <c r="D67" s="11">
        <v>1.583408949806581E-2</v>
      </c>
      <c r="E67" s="12">
        <v>17.12</v>
      </c>
    </row>
    <row r="68" spans="1:5" x14ac:dyDescent="0.25">
      <c r="A68" s="8">
        <v>64</v>
      </c>
      <c r="B68" s="10">
        <v>824298</v>
      </c>
      <c r="C68" s="10">
        <v>14338</v>
      </c>
      <c r="D68" s="11">
        <v>1.7394194817893529E-2</v>
      </c>
      <c r="E68" s="12">
        <v>16.38</v>
      </c>
    </row>
    <row r="69" spans="1:5" x14ac:dyDescent="0.25">
      <c r="A69" s="8">
        <v>65</v>
      </c>
      <c r="B69" s="10">
        <v>809960</v>
      </c>
      <c r="C69" s="10">
        <v>15499</v>
      </c>
      <c r="D69" s="11">
        <v>1.9135512864832831E-2</v>
      </c>
      <c r="E69" s="12">
        <v>15.66</v>
      </c>
    </row>
    <row r="70" spans="1:5" x14ac:dyDescent="0.25">
      <c r="A70" s="8">
        <v>66</v>
      </c>
      <c r="B70" s="10">
        <v>794461</v>
      </c>
      <c r="C70" s="10">
        <v>16782</v>
      </c>
      <c r="D70" s="11">
        <v>2.112375560285527E-2</v>
      </c>
      <c r="E70" s="12">
        <v>14.96</v>
      </c>
    </row>
    <row r="71" spans="1:5" x14ac:dyDescent="0.25">
      <c r="A71" s="8">
        <v>67</v>
      </c>
      <c r="B71" s="10">
        <v>777679</v>
      </c>
      <c r="C71" s="10">
        <v>18164</v>
      </c>
      <c r="D71" s="11">
        <v>2.3356680584148474E-2</v>
      </c>
      <c r="E71" s="12">
        <v>14.27</v>
      </c>
    </row>
    <row r="72" spans="1:5" x14ac:dyDescent="0.25">
      <c r="A72" s="8">
        <v>68</v>
      </c>
      <c r="B72" s="10">
        <v>759515</v>
      </c>
      <c r="C72" s="10">
        <v>19608</v>
      </c>
      <c r="D72" s="11">
        <v>2.5816474987327438E-2</v>
      </c>
      <c r="E72" s="12">
        <v>13.6</v>
      </c>
    </row>
    <row r="73" spans="1:5" x14ac:dyDescent="0.25">
      <c r="A73" s="8">
        <v>69</v>
      </c>
      <c r="B73" s="10">
        <v>739907</v>
      </c>
      <c r="C73" s="10">
        <v>21095</v>
      </c>
      <c r="D73" s="11">
        <v>2.8510339812976494E-2</v>
      </c>
      <c r="E73" s="12">
        <v>12.95</v>
      </c>
    </row>
    <row r="74" spans="1:5" x14ac:dyDescent="0.25">
      <c r="A74" s="8">
        <v>70</v>
      </c>
      <c r="B74" s="10">
        <v>718812</v>
      </c>
      <c r="C74" s="10">
        <v>22613</v>
      </c>
      <c r="D74" s="11">
        <v>3.1458851549501121E-2</v>
      </c>
      <c r="E74" s="12">
        <v>12.31</v>
      </c>
    </row>
    <row r="75" spans="1:5" x14ac:dyDescent="0.25">
      <c r="A75" s="8">
        <v>71</v>
      </c>
      <c r="B75" s="10">
        <v>696199</v>
      </c>
      <c r="C75" s="10">
        <v>24149</v>
      </c>
      <c r="D75" s="11">
        <v>3.4686921411837705E-2</v>
      </c>
      <c r="E75" s="12">
        <v>11.7</v>
      </c>
    </row>
    <row r="76" spans="1:5" x14ac:dyDescent="0.25">
      <c r="A76" s="8">
        <v>72</v>
      </c>
      <c r="B76" s="10">
        <v>672050</v>
      </c>
      <c r="C76" s="10">
        <v>25684</v>
      </c>
      <c r="D76" s="11">
        <v>3.8217394539096797E-2</v>
      </c>
      <c r="E76" s="12">
        <v>11.1</v>
      </c>
    </row>
    <row r="77" spans="1:5" x14ac:dyDescent="0.25">
      <c r="A77" s="8">
        <v>73</v>
      </c>
      <c r="B77" s="10">
        <v>646366</v>
      </c>
      <c r="C77" s="10">
        <v>27198</v>
      </c>
      <c r="D77" s="11">
        <v>4.2078327139731982E-2</v>
      </c>
      <c r="E77" s="12">
        <v>10.52</v>
      </c>
    </row>
    <row r="78" spans="1:5" x14ac:dyDescent="0.25">
      <c r="A78" s="8">
        <v>74</v>
      </c>
      <c r="B78" s="10">
        <v>619168</v>
      </c>
      <c r="C78" s="10">
        <v>28668</v>
      </c>
      <c r="D78" s="11">
        <v>4.6300842420796941E-2</v>
      </c>
      <c r="E78" s="12">
        <v>9.9600000000000009</v>
      </c>
    </row>
    <row r="79" spans="1:5" x14ac:dyDescent="0.25">
      <c r="A79" s="8">
        <v>75</v>
      </c>
      <c r="B79" s="10">
        <v>590500</v>
      </c>
      <c r="C79" s="10">
        <v>30065</v>
      </c>
      <c r="D79" s="11">
        <v>5.0914479254868757E-2</v>
      </c>
      <c r="E79" s="12">
        <v>9.42</v>
      </c>
    </row>
    <row r="80" spans="1:5" x14ac:dyDescent="0.25">
      <c r="A80" s="8">
        <v>76</v>
      </c>
      <c r="B80" s="10">
        <v>560435</v>
      </c>
      <c r="C80" s="10">
        <v>31359</v>
      </c>
      <c r="D80" s="11">
        <v>5.5954749435706191E-2</v>
      </c>
      <c r="E80" s="12">
        <v>8.9</v>
      </c>
    </row>
    <row r="81" spans="1:5" x14ac:dyDescent="0.25">
      <c r="A81" s="8">
        <v>77</v>
      </c>
      <c r="B81" s="10">
        <v>529076</v>
      </c>
      <c r="C81" s="10">
        <v>32515</v>
      </c>
      <c r="D81" s="11">
        <v>6.1456199109390715E-2</v>
      </c>
      <c r="E81" s="12">
        <v>8.4</v>
      </c>
    </row>
    <row r="82" spans="1:5" x14ac:dyDescent="0.25">
      <c r="A82" s="8">
        <v>78</v>
      </c>
      <c r="B82" s="10">
        <v>496561</v>
      </c>
      <c r="C82" s="10">
        <v>33499</v>
      </c>
      <c r="D82" s="11">
        <v>6.7462003661181602E-2</v>
      </c>
      <c r="E82" s="12">
        <v>7.91</v>
      </c>
    </row>
    <row r="83" spans="1:5" x14ac:dyDescent="0.25">
      <c r="A83" s="8">
        <v>79</v>
      </c>
      <c r="B83" s="10">
        <v>463062</v>
      </c>
      <c r="C83" s="10">
        <v>34271</v>
      </c>
      <c r="D83" s="11">
        <v>7.4009527881795531E-2</v>
      </c>
      <c r="E83" s="12">
        <v>7.45</v>
      </c>
    </row>
    <row r="84" spans="1:5" x14ac:dyDescent="0.25">
      <c r="A84" s="8">
        <v>80</v>
      </c>
      <c r="B84" s="10">
        <v>428791</v>
      </c>
      <c r="C84" s="10">
        <v>34794</v>
      </c>
      <c r="D84" s="11">
        <v>8.1144427005230987E-2</v>
      </c>
      <c r="E84" s="12">
        <v>7.01</v>
      </c>
    </row>
    <row r="85" spans="1:5" x14ac:dyDescent="0.25">
      <c r="A85" s="8">
        <v>81</v>
      </c>
      <c r="B85" s="10">
        <v>393997</v>
      </c>
      <c r="C85" s="10">
        <v>35033</v>
      </c>
      <c r="D85" s="11">
        <v>8.8916920687213352E-2</v>
      </c>
      <c r="E85" s="12">
        <v>6.58</v>
      </c>
    </row>
    <row r="86" spans="1:5" x14ac:dyDescent="0.25">
      <c r="A86" s="8">
        <v>82</v>
      </c>
      <c r="B86" s="10">
        <v>358964</v>
      </c>
      <c r="C86" s="10">
        <v>34953</v>
      </c>
      <c r="D86" s="11">
        <v>9.7371881302860452E-2</v>
      </c>
      <c r="E86" s="12">
        <v>6.17</v>
      </c>
    </row>
    <row r="87" spans="1:5" x14ac:dyDescent="0.25">
      <c r="A87" s="8">
        <v>83</v>
      </c>
      <c r="B87" s="10">
        <v>324011</v>
      </c>
      <c r="C87" s="10">
        <v>34529</v>
      </c>
      <c r="D87" s="11">
        <v>0.10656736962633985</v>
      </c>
      <c r="E87" s="12">
        <v>5.78</v>
      </c>
    </row>
    <row r="88" spans="1:5" x14ac:dyDescent="0.25">
      <c r="A88" s="8">
        <v>84</v>
      </c>
      <c r="B88" s="10">
        <v>289482</v>
      </c>
      <c r="C88" s="10">
        <v>33740</v>
      </c>
      <c r="D88" s="11">
        <v>0.11655301538610345</v>
      </c>
      <c r="E88" s="12">
        <v>5.42</v>
      </c>
    </row>
    <row r="89" spans="1:5" x14ac:dyDescent="0.25">
      <c r="A89" s="8">
        <v>85</v>
      </c>
      <c r="B89" s="10">
        <v>255742</v>
      </c>
      <c r="C89" s="10">
        <v>32578</v>
      </c>
      <c r="D89" s="11">
        <v>0.12738619389853836</v>
      </c>
      <c r="E89" s="12">
        <v>5.0599999999999996</v>
      </c>
    </row>
    <row r="90" spans="1:5" x14ac:dyDescent="0.25">
      <c r="A90" s="8">
        <v>86</v>
      </c>
      <c r="B90" s="10">
        <v>223164</v>
      </c>
      <c r="C90" s="10">
        <v>31049</v>
      </c>
      <c r="D90" s="11">
        <v>0.13913086340090697</v>
      </c>
      <c r="E90" s="12">
        <v>4.7300000000000004</v>
      </c>
    </row>
    <row r="91" spans="1:5" x14ac:dyDescent="0.25">
      <c r="A91" s="8">
        <v>87</v>
      </c>
      <c r="B91" s="10">
        <v>192115</v>
      </c>
      <c r="C91" s="10">
        <v>29121</v>
      </c>
      <c r="D91" s="11">
        <v>0.15158108424641492</v>
      </c>
      <c r="E91" s="12">
        <v>4.41</v>
      </c>
    </row>
    <row r="92" spans="1:5" x14ac:dyDescent="0.25">
      <c r="A92" s="8">
        <v>88</v>
      </c>
      <c r="B92" s="10">
        <v>162994</v>
      </c>
      <c r="C92" s="10">
        <v>27030</v>
      </c>
      <c r="D92" s="11">
        <v>0.16583432518988428</v>
      </c>
      <c r="E92" s="12">
        <v>4.1100000000000003</v>
      </c>
    </row>
    <row r="93" spans="1:5" x14ac:dyDescent="0.25">
      <c r="A93" s="8">
        <v>89</v>
      </c>
      <c r="B93" s="10">
        <v>135964</v>
      </c>
      <c r="C93" s="10">
        <v>24529</v>
      </c>
      <c r="D93" s="11">
        <v>0.18040804918949133</v>
      </c>
      <c r="E93" s="12">
        <v>3.83</v>
      </c>
    </row>
    <row r="94" spans="1:5" x14ac:dyDescent="0.25">
      <c r="A94" s="8">
        <v>90</v>
      </c>
      <c r="B94" s="10">
        <v>111435</v>
      </c>
      <c r="C94" s="10">
        <v>21884</v>
      </c>
      <c r="D94" s="11">
        <v>0.19638354197514246</v>
      </c>
      <c r="E94" s="12">
        <v>3.56</v>
      </c>
    </row>
    <row r="95" spans="1:5" x14ac:dyDescent="0.25">
      <c r="A95" s="8">
        <v>91</v>
      </c>
      <c r="B95" s="10">
        <v>89551</v>
      </c>
      <c r="C95" s="10">
        <v>19125</v>
      </c>
      <c r="D95" s="11">
        <v>0.21356545432211813</v>
      </c>
      <c r="E95" s="12">
        <v>3.31</v>
      </c>
    </row>
    <row r="96" spans="1:5" x14ac:dyDescent="0.25">
      <c r="A96" s="8">
        <v>92</v>
      </c>
      <c r="B96" s="10">
        <v>70426</v>
      </c>
      <c r="C96" s="10">
        <v>16339</v>
      </c>
      <c r="D96" s="11">
        <v>0.23200238548263424</v>
      </c>
      <c r="E96" s="12">
        <v>3.08</v>
      </c>
    </row>
    <row r="97" spans="1:5" x14ac:dyDescent="0.25">
      <c r="A97" s="8">
        <v>93</v>
      </c>
      <c r="B97" s="10">
        <v>54087</v>
      </c>
      <c r="C97" s="10">
        <v>13616</v>
      </c>
      <c r="D97" s="11">
        <v>0.25174256290790764</v>
      </c>
      <c r="E97" s="12">
        <v>2.86</v>
      </c>
    </row>
    <row r="98" spans="1:5" x14ac:dyDescent="0.25">
      <c r="A98" s="8">
        <v>94</v>
      </c>
      <c r="B98" s="10">
        <v>40471</v>
      </c>
      <c r="C98" s="10">
        <v>11042</v>
      </c>
      <c r="D98" s="11">
        <v>0.27283734031775841</v>
      </c>
      <c r="E98" s="12">
        <v>2.65</v>
      </c>
    </row>
    <row r="99" spans="1:5" x14ac:dyDescent="0.25">
      <c r="A99" s="8">
        <v>95</v>
      </c>
      <c r="B99" s="10">
        <v>29429</v>
      </c>
      <c r="C99" s="10">
        <v>8691</v>
      </c>
      <c r="D99" s="11">
        <v>0.29532094192803016</v>
      </c>
      <c r="E99" s="12">
        <v>2.4500000000000002</v>
      </c>
    </row>
    <row r="100" spans="1:5" x14ac:dyDescent="0.25">
      <c r="A100" s="8">
        <v>96</v>
      </c>
      <c r="B100" s="10">
        <v>20738</v>
      </c>
      <c r="C100" s="10">
        <v>6619</v>
      </c>
      <c r="D100" s="11">
        <v>0.31917253351335712</v>
      </c>
      <c r="E100" s="12">
        <v>2.27</v>
      </c>
    </row>
    <row r="101" spans="1:5" x14ac:dyDescent="0.25">
      <c r="A101" s="8">
        <v>97</v>
      </c>
      <c r="B101" s="10">
        <v>14119</v>
      </c>
      <c r="C101" s="10">
        <v>4863</v>
      </c>
      <c r="D101" s="11">
        <v>0.3444294921736667</v>
      </c>
      <c r="E101" s="12">
        <v>2.1</v>
      </c>
    </row>
    <row r="102" spans="1:5" x14ac:dyDescent="0.25">
      <c r="A102" s="8">
        <v>98</v>
      </c>
      <c r="B102" s="10">
        <v>9256</v>
      </c>
      <c r="C102" s="10">
        <v>3435</v>
      </c>
      <c r="D102" s="11">
        <v>0.37111063094209162</v>
      </c>
      <c r="E102" s="12">
        <v>1.95</v>
      </c>
    </row>
    <row r="103" spans="1:5" x14ac:dyDescent="0.25">
      <c r="A103" s="8">
        <v>99</v>
      </c>
      <c r="B103" s="10">
        <v>5821</v>
      </c>
      <c r="C103" s="10">
        <v>2323</v>
      </c>
      <c r="D103" s="11">
        <v>0.39907232434289641</v>
      </c>
      <c r="E103" s="12">
        <v>1.8</v>
      </c>
    </row>
    <row r="104" spans="1:5" x14ac:dyDescent="0.25">
      <c r="A104" s="8">
        <v>100</v>
      </c>
      <c r="B104" s="10">
        <v>3498</v>
      </c>
      <c r="C104" s="10">
        <v>1498</v>
      </c>
      <c r="D104" s="11">
        <v>0.42824471126357921</v>
      </c>
      <c r="E104" s="12">
        <v>1.67</v>
      </c>
    </row>
    <row r="105" spans="1:5" x14ac:dyDescent="0.25">
      <c r="A105" s="8">
        <v>101</v>
      </c>
      <c r="B105" s="10">
        <v>2000</v>
      </c>
      <c r="C105" s="10">
        <v>917</v>
      </c>
      <c r="D105" s="11">
        <v>0.45850000000000002</v>
      </c>
      <c r="E105" s="12">
        <v>1.54</v>
      </c>
    </row>
    <row r="106" spans="1:5" x14ac:dyDescent="0.25">
      <c r="A106" s="8">
        <v>102</v>
      </c>
      <c r="B106" s="10">
        <v>1083</v>
      </c>
      <c r="C106" s="10">
        <v>530</v>
      </c>
      <c r="D106" s="11">
        <v>0.48938134810710987</v>
      </c>
      <c r="E106" s="12">
        <v>1.42</v>
      </c>
    </row>
    <row r="107" spans="1:5" x14ac:dyDescent="0.25">
      <c r="A107" s="8">
        <v>103</v>
      </c>
      <c r="B107" s="10">
        <v>553</v>
      </c>
      <c r="C107" s="10">
        <v>288</v>
      </c>
      <c r="D107" s="11">
        <v>0.5207956600361664</v>
      </c>
      <c r="E107" s="12">
        <v>1.31</v>
      </c>
    </row>
    <row r="108" spans="1:5" x14ac:dyDescent="0.25">
      <c r="A108" s="8">
        <v>104</v>
      </c>
      <c r="B108" s="10">
        <v>265</v>
      </c>
      <c r="C108" s="10">
        <v>148</v>
      </c>
      <c r="D108" s="11">
        <v>0.55849056603773584</v>
      </c>
      <c r="E108" s="12">
        <v>1.18</v>
      </c>
    </row>
    <row r="109" spans="1:5" x14ac:dyDescent="0.25">
      <c r="A109" s="8">
        <v>105</v>
      </c>
      <c r="B109" s="10">
        <v>117</v>
      </c>
      <c r="C109" s="10">
        <v>71</v>
      </c>
      <c r="D109" s="11">
        <v>0.60683760683760679</v>
      </c>
      <c r="E109" s="12">
        <v>1.05</v>
      </c>
    </row>
    <row r="110" spans="1:5" x14ac:dyDescent="0.25">
      <c r="A110" s="8">
        <v>106</v>
      </c>
      <c r="B110" s="10">
        <v>46</v>
      </c>
      <c r="C110" s="10">
        <v>31</v>
      </c>
      <c r="D110" s="11">
        <v>0.67391304347826086</v>
      </c>
      <c r="E110" s="12">
        <v>0.89</v>
      </c>
    </row>
    <row r="111" spans="1:5" x14ac:dyDescent="0.25">
      <c r="A111" s="8">
        <v>107</v>
      </c>
      <c r="B111" s="10">
        <v>15</v>
      </c>
      <c r="C111" s="10">
        <v>12</v>
      </c>
      <c r="D111" s="11">
        <v>0.8</v>
      </c>
      <c r="E111" s="12">
        <v>0.7</v>
      </c>
    </row>
    <row r="112" spans="1:5" ht="13.8" thickBot="1" x14ac:dyDescent="0.3">
      <c r="A112" s="9">
        <v>108</v>
      </c>
      <c r="B112" s="13">
        <v>3</v>
      </c>
      <c r="C112" s="13">
        <v>3</v>
      </c>
      <c r="D112" s="14">
        <v>1</v>
      </c>
      <c r="E112" s="15">
        <v>0.5</v>
      </c>
    </row>
  </sheetData>
  <sheetProtection password="C67B" sheet="1" objects="1" scenarios="1"/>
  <mergeCells count="2">
    <mergeCell ref="A1:E1"/>
    <mergeCell ref="A2:E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opLeftCell="A10" zoomScale="150" workbookViewId="0">
      <selection activeCell="E24" sqref="E24"/>
    </sheetView>
  </sheetViews>
  <sheetFormatPr defaultRowHeight="13.2" x14ac:dyDescent="0.25"/>
  <cols>
    <col min="1" max="1" width="9.33203125" style="1" bestFit="1" customWidth="1"/>
    <col min="2" max="2" width="12.33203125" style="2" bestFit="1" customWidth="1"/>
    <col min="3" max="3" width="11.88671875" style="1" customWidth="1"/>
    <col min="4" max="4" width="11.33203125" style="1" customWidth="1"/>
    <col min="5" max="5" width="9.33203125" style="3" bestFit="1" customWidth="1"/>
  </cols>
  <sheetData>
    <row r="1" spans="1:5" ht="17.399999999999999" x14ac:dyDescent="0.3">
      <c r="A1" s="29" t="s">
        <v>7</v>
      </c>
      <c r="B1" s="30"/>
      <c r="C1" s="30"/>
      <c r="D1" s="30"/>
      <c r="E1" s="31"/>
    </row>
    <row r="2" spans="1:5" ht="18" thickBot="1" x14ac:dyDescent="0.35">
      <c r="A2" s="32" t="s">
        <v>6</v>
      </c>
      <c r="B2" s="33"/>
      <c r="C2" s="33"/>
      <c r="D2" s="33"/>
      <c r="E2" s="34"/>
    </row>
    <row r="3" spans="1:5" ht="19.8" x14ac:dyDescent="0.4">
      <c r="A3" s="4" t="s">
        <v>0</v>
      </c>
      <c r="B3" s="5" t="s">
        <v>1</v>
      </c>
      <c r="C3" s="6" t="s">
        <v>2</v>
      </c>
      <c r="D3" s="6" t="s">
        <v>3</v>
      </c>
      <c r="E3" s="7" t="s">
        <v>4</v>
      </c>
    </row>
    <row r="4" spans="1:5" x14ac:dyDescent="0.25">
      <c r="A4" s="8">
        <v>0</v>
      </c>
      <c r="B4" s="10">
        <v>1000000</v>
      </c>
      <c r="C4" s="10">
        <v>9540</v>
      </c>
      <c r="D4" s="11">
        <v>9.5399999999999999E-3</v>
      </c>
      <c r="E4" s="12">
        <v>79.47</v>
      </c>
    </row>
    <row r="5" spans="1:5" x14ac:dyDescent="0.25">
      <c r="A5" s="8">
        <v>1</v>
      </c>
      <c r="B5" s="10">
        <v>990460</v>
      </c>
      <c r="C5" s="10">
        <v>364</v>
      </c>
      <c r="D5" s="11">
        <v>3.6750600730973488E-4</v>
      </c>
      <c r="E5" s="12">
        <v>79.239999999999995</v>
      </c>
    </row>
    <row r="6" spans="1:5" x14ac:dyDescent="0.25">
      <c r="A6" s="8">
        <v>2</v>
      </c>
      <c r="B6" s="10">
        <v>990096</v>
      </c>
      <c r="C6" s="10">
        <v>239</v>
      </c>
      <c r="D6" s="11">
        <v>2.4139073382783085E-4</v>
      </c>
      <c r="E6" s="12">
        <v>78.260000000000005</v>
      </c>
    </row>
    <row r="7" spans="1:5" x14ac:dyDescent="0.25">
      <c r="A7" s="8">
        <v>3</v>
      </c>
      <c r="B7" s="10">
        <v>989857</v>
      </c>
      <c r="C7" s="10">
        <v>209</v>
      </c>
      <c r="D7" s="11">
        <v>2.1114160934357186E-4</v>
      </c>
      <c r="E7" s="12">
        <v>77.28</v>
      </c>
    </row>
    <row r="8" spans="1:5" x14ac:dyDescent="0.25">
      <c r="A8" s="8">
        <v>4</v>
      </c>
      <c r="B8" s="10">
        <v>989648</v>
      </c>
      <c r="C8" s="10">
        <v>187</v>
      </c>
      <c r="D8" s="11">
        <v>1.8895607327049617E-4</v>
      </c>
      <c r="E8" s="12">
        <v>76.3</v>
      </c>
    </row>
    <row r="9" spans="1:5" x14ac:dyDescent="0.25">
      <c r="A9" s="8">
        <v>5</v>
      </c>
      <c r="B9" s="10">
        <v>989461</v>
      </c>
      <c r="C9" s="10">
        <v>175</v>
      </c>
      <c r="D9" s="11">
        <v>1.7686396937322441E-4</v>
      </c>
      <c r="E9" s="12">
        <v>75.31</v>
      </c>
    </row>
    <row r="10" spans="1:5" x14ac:dyDescent="0.25">
      <c r="A10" s="8">
        <v>6</v>
      </c>
      <c r="B10" s="10">
        <v>989286</v>
      </c>
      <c r="C10" s="10">
        <v>169</v>
      </c>
      <c r="D10" s="11">
        <v>1.7083027557248358E-4</v>
      </c>
      <c r="E10" s="12">
        <v>74.33</v>
      </c>
    </row>
    <row r="11" spans="1:5" x14ac:dyDescent="0.25">
      <c r="A11" s="8">
        <v>7</v>
      </c>
      <c r="B11" s="10">
        <v>989117</v>
      </c>
      <c r="C11" s="10">
        <v>164</v>
      </c>
      <c r="D11" s="11">
        <v>1.6580444982747239E-4</v>
      </c>
      <c r="E11" s="12">
        <v>73.34</v>
      </c>
    </row>
    <row r="12" spans="1:5" x14ac:dyDescent="0.25">
      <c r="A12" s="8">
        <v>8</v>
      </c>
      <c r="B12" s="10">
        <v>988953</v>
      </c>
      <c r="C12" s="10">
        <v>158</v>
      </c>
      <c r="D12" s="11">
        <v>1.5976492310554698E-4</v>
      </c>
      <c r="E12" s="12">
        <v>72.349999999999994</v>
      </c>
    </row>
    <row r="13" spans="1:5" x14ac:dyDescent="0.25">
      <c r="A13" s="8">
        <v>9</v>
      </c>
      <c r="B13" s="10">
        <v>988795</v>
      </c>
      <c r="C13" s="10">
        <v>149</v>
      </c>
      <c r="D13" s="11">
        <v>1.5068846424182969E-4</v>
      </c>
      <c r="E13" s="12">
        <v>71.36</v>
      </c>
    </row>
    <row r="14" spans="1:5" x14ac:dyDescent="0.25">
      <c r="A14" s="8">
        <v>10</v>
      </c>
      <c r="B14" s="10">
        <v>988646</v>
      </c>
      <c r="C14" s="10">
        <v>138</v>
      </c>
      <c r="D14" s="11">
        <v>1.3958484634540573E-4</v>
      </c>
      <c r="E14" s="12">
        <v>70.37</v>
      </c>
    </row>
    <row r="15" spans="1:5" x14ac:dyDescent="0.25">
      <c r="A15" s="8">
        <v>11</v>
      </c>
      <c r="B15" s="10">
        <v>988508</v>
      </c>
      <c r="C15" s="10">
        <v>128</v>
      </c>
      <c r="D15" s="11">
        <v>1.2948807698066176E-4</v>
      </c>
      <c r="E15" s="12">
        <v>69.38</v>
      </c>
    </row>
    <row r="16" spans="1:5" x14ac:dyDescent="0.25">
      <c r="A16" s="8">
        <v>12</v>
      </c>
      <c r="B16" s="10">
        <v>988380</v>
      </c>
      <c r="C16" s="10">
        <v>121</v>
      </c>
      <c r="D16" s="11">
        <v>1.2242255003136446E-4</v>
      </c>
      <c r="E16" s="12">
        <v>68.39</v>
      </c>
    </row>
    <row r="17" spans="1:5" x14ac:dyDescent="0.25">
      <c r="A17" s="8">
        <v>13</v>
      </c>
      <c r="B17" s="10">
        <v>988259</v>
      </c>
      <c r="C17" s="10">
        <v>124</v>
      </c>
      <c r="D17" s="11">
        <v>1.2547318061358409E-4</v>
      </c>
      <c r="E17" s="12">
        <v>67.400000000000006</v>
      </c>
    </row>
    <row r="18" spans="1:5" x14ac:dyDescent="0.25">
      <c r="A18" s="8">
        <v>14</v>
      </c>
      <c r="B18" s="10">
        <v>988135</v>
      </c>
      <c r="C18" s="10">
        <v>139</v>
      </c>
      <c r="D18" s="11">
        <v>1.4066903813750146E-4</v>
      </c>
      <c r="E18" s="12">
        <v>66.41</v>
      </c>
    </row>
    <row r="19" spans="1:5" x14ac:dyDescent="0.25">
      <c r="A19" s="8">
        <v>15</v>
      </c>
      <c r="B19" s="10">
        <v>987996</v>
      </c>
      <c r="C19" s="10">
        <v>167</v>
      </c>
      <c r="D19" s="11">
        <v>1.690290244090057E-4</v>
      </c>
      <c r="E19" s="12">
        <v>65.42</v>
      </c>
    </row>
    <row r="20" spans="1:5" x14ac:dyDescent="0.25">
      <c r="A20" s="8">
        <v>16</v>
      </c>
      <c r="B20" s="10">
        <v>987829</v>
      </c>
      <c r="C20" s="10">
        <v>203</v>
      </c>
      <c r="D20" s="11">
        <v>2.0550115455205304E-4</v>
      </c>
      <c r="E20" s="12">
        <v>64.430000000000007</v>
      </c>
    </row>
    <row r="21" spans="1:5" x14ac:dyDescent="0.25">
      <c r="A21" s="8">
        <v>17</v>
      </c>
      <c r="B21" s="10">
        <v>987626</v>
      </c>
      <c r="C21" s="10">
        <v>244</v>
      </c>
      <c r="D21" s="11">
        <v>2.4705708436189406E-4</v>
      </c>
      <c r="E21" s="12">
        <v>63.44</v>
      </c>
    </row>
    <row r="22" spans="1:5" x14ac:dyDescent="0.25">
      <c r="A22" s="8">
        <v>18</v>
      </c>
      <c r="B22" s="10">
        <v>987382</v>
      </c>
      <c r="C22" s="10">
        <v>285</v>
      </c>
      <c r="D22" s="11">
        <v>2.8864208583911796E-4</v>
      </c>
      <c r="E22" s="12">
        <v>62.46</v>
      </c>
    </row>
    <row r="23" spans="1:5" x14ac:dyDescent="0.25">
      <c r="A23" s="8">
        <v>19</v>
      </c>
      <c r="B23" s="10">
        <v>987097</v>
      </c>
      <c r="C23" s="10">
        <v>322</v>
      </c>
      <c r="D23" s="11">
        <v>3.2620907570380623E-4</v>
      </c>
      <c r="E23" s="12">
        <v>61.48</v>
      </c>
    </row>
    <row r="24" spans="1:5" x14ac:dyDescent="0.25">
      <c r="A24" s="8">
        <v>20</v>
      </c>
      <c r="B24" s="10">
        <v>986775</v>
      </c>
      <c r="C24" s="10">
        <v>352</v>
      </c>
      <c r="D24" s="11">
        <v>3.5671759012946216E-4</v>
      </c>
      <c r="E24" s="12">
        <v>60.5</v>
      </c>
    </row>
    <row r="25" spans="1:5" x14ac:dyDescent="0.25">
      <c r="A25" s="8">
        <v>21</v>
      </c>
      <c r="B25" s="10">
        <v>986423</v>
      </c>
      <c r="C25" s="10">
        <v>375</v>
      </c>
      <c r="D25" s="11">
        <v>3.8016145203426929E-4</v>
      </c>
      <c r="E25" s="12">
        <v>59.52</v>
      </c>
    </row>
    <row r="26" spans="1:5" x14ac:dyDescent="0.25">
      <c r="A26" s="8">
        <v>22</v>
      </c>
      <c r="B26" s="10">
        <v>986048</v>
      </c>
      <c r="C26" s="10">
        <v>391</v>
      </c>
      <c r="D26" s="11">
        <v>3.9653242032842214E-4</v>
      </c>
      <c r="E26" s="12">
        <v>58.54</v>
      </c>
    </row>
    <row r="27" spans="1:5" x14ac:dyDescent="0.25">
      <c r="A27" s="8">
        <v>23</v>
      </c>
      <c r="B27" s="10">
        <v>985657</v>
      </c>
      <c r="C27" s="10">
        <v>404</v>
      </c>
      <c r="D27" s="11">
        <v>4.0987889296175041E-4</v>
      </c>
      <c r="E27" s="12">
        <v>57.56</v>
      </c>
    </row>
    <row r="28" spans="1:5" x14ac:dyDescent="0.25">
      <c r="A28" s="8">
        <v>24</v>
      </c>
      <c r="B28" s="10">
        <v>985253</v>
      </c>
      <c r="C28" s="10">
        <v>416</v>
      </c>
      <c r="D28" s="11">
        <v>4.2222657530603815E-4</v>
      </c>
      <c r="E28" s="12">
        <v>56.59</v>
      </c>
    </row>
    <row r="29" spans="1:5" x14ac:dyDescent="0.25">
      <c r="A29" s="8">
        <v>25</v>
      </c>
      <c r="B29" s="10">
        <v>984837</v>
      </c>
      <c r="C29" s="10">
        <v>426</v>
      </c>
      <c r="D29" s="11">
        <v>4.3255889045598411E-4</v>
      </c>
      <c r="E29" s="12">
        <v>55.61</v>
      </c>
    </row>
    <row r="30" spans="1:5" x14ac:dyDescent="0.25">
      <c r="A30" s="8">
        <v>26</v>
      </c>
      <c r="B30" s="10">
        <v>984411</v>
      </c>
      <c r="C30" s="10">
        <v>439</v>
      </c>
      <c r="D30" s="11">
        <v>4.4595194486855594E-4</v>
      </c>
      <c r="E30" s="12">
        <v>54.63</v>
      </c>
    </row>
    <row r="31" spans="1:5" x14ac:dyDescent="0.25">
      <c r="A31" s="8">
        <v>27</v>
      </c>
      <c r="B31" s="10">
        <v>983972</v>
      </c>
      <c r="C31" s="10">
        <v>451</v>
      </c>
      <c r="D31" s="11">
        <v>4.5834637570987791E-4</v>
      </c>
      <c r="E31" s="12">
        <v>53.66</v>
      </c>
    </row>
    <row r="32" spans="1:5" x14ac:dyDescent="0.25">
      <c r="A32" s="8">
        <v>28</v>
      </c>
      <c r="B32" s="10">
        <v>983521</v>
      </c>
      <c r="C32" s="10">
        <v>462</v>
      </c>
      <c r="D32" s="11">
        <v>4.6974085962577314E-4</v>
      </c>
      <c r="E32" s="12">
        <v>52.68</v>
      </c>
    </row>
    <row r="33" spans="1:5" x14ac:dyDescent="0.25">
      <c r="A33" s="8">
        <v>29</v>
      </c>
      <c r="B33" s="10">
        <v>983059</v>
      </c>
      <c r="C33" s="10">
        <v>472</v>
      </c>
      <c r="D33" s="11">
        <v>4.8013394923397272E-4</v>
      </c>
      <c r="E33" s="12">
        <v>51.71</v>
      </c>
    </row>
    <row r="34" spans="1:5" x14ac:dyDescent="0.25">
      <c r="A34" s="8">
        <v>30</v>
      </c>
      <c r="B34" s="10">
        <v>982587</v>
      </c>
      <c r="C34" s="10">
        <v>480</v>
      </c>
      <c r="D34" s="11">
        <v>4.8850636126877313E-4</v>
      </c>
      <c r="E34" s="12">
        <v>50.73</v>
      </c>
    </row>
    <row r="35" spans="1:5" x14ac:dyDescent="0.25">
      <c r="A35" s="8">
        <v>31</v>
      </c>
      <c r="B35" s="10">
        <v>982107</v>
      </c>
      <c r="C35" s="10">
        <v>487</v>
      </c>
      <c r="D35" s="11">
        <v>4.9587264931417855E-4</v>
      </c>
      <c r="E35" s="12">
        <v>49.76</v>
      </c>
    </row>
    <row r="36" spans="1:5" x14ac:dyDescent="0.25">
      <c r="A36" s="8">
        <v>32</v>
      </c>
      <c r="B36" s="10">
        <v>981620</v>
      </c>
      <c r="C36" s="10">
        <v>496</v>
      </c>
      <c r="D36" s="11">
        <v>5.0528717833784968E-4</v>
      </c>
      <c r="E36" s="12">
        <v>48.78</v>
      </c>
    </row>
    <row r="37" spans="1:5" x14ac:dyDescent="0.25">
      <c r="A37" s="8">
        <v>33</v>
      </c>
      <c r="B37" s="10">
        <v>981124</v>
      </c>
      <c r="C37" s="10">
        <v>507</v>
      </c>
      <c r="D37" s="11">
        <v>5.1675425328500779E-4</v>
      </c>
      <c r="E37" s="12">
        <v>47.8</v>
      </c>
    </row>
    <row r="38" spans="1:5" x14ac:dyDescent="0.25">
      <c r="A38" s="8">
        <v>34</v>
      </c>
      <c r="B38" s="10">
        <v>980617</v>
      </c>
      <c r="C38" s="10">
        <v>523</v>
      </c>
      <c r="D38" s="11">
        <v>5.3333768433547451E-4</v>
      </c>
      <c r="E38" s="12">
        <v>46.83</v>
      </c>
    </row>
    <row r="39" spans="1:5" x14ac:dyDescent="0.25">
      <c r="A39" s="8">
        <v>35</v>
      </c>
      <c r="B39" s="10">
        <v>980094</v>
      </c>
      <c r="C39" s="10">
        <v>545</v>
      </c>
      <c r="D39" s="11">
        <v>5.5606911173826184E-4</v>
      </c>
      <c r="E39" s="12">
        <v>45.85</v>
      </c>
    </row>
    <row r="40" spans="1:5" x14ac:dyDescent="0.25">
      <c r="A40" s="8">
        <v>36</v>
      </c>
      <c r="B40" s="10">
        <v>979549</v>
      </c>
      <c r="C40" s="10">
        <v>575</v>
      </c>
      <c r="D40" s="11">
        <v>5.8700483589896985E-4</v>
      </c>
      <c r="E40" s="12">
        <v>44.88</v>
      </c>
    </row>
    <row r="41" spans="1:5" x14ac:dyDescent="0.25">
      <c r="A41" s="8">
        <v>37</v>
      </c>
      <c r="B41" s="10">
        <v>978974</v>
      </c>
      <c r="C41" s="10">
        <v>615</v>
      </c>
      <c r="D41" s="11">
        <v>6.2820871647255186E-4</v>
      </c>
      <c r="E41" s="12">
        <v>43.91</v>
      </c>
    </row>
    <row r="42" spans="1:5" x14ac:dyDescent="0.25">
      <c r="A42" s="8">
        <v>38</v>
      </c>
      <c r="B42" s="10">
        <v>978359</v>
      </c>
      <c r="C42" s="10">
        <v>664</v>
      </c>
      <c r="D42" s="11">
        <v>6.7868747566077485E-4</v>
      </c>
      <c r="E42" s="12">
        <v>42.93</v>
      </c>
    </row>
    <row r="43" spans="1:5" x14ac:dyDescent="0.25">
      <c r="A43" s="8">
        <v>39</v>
      </c>
      <c r="B43" s="10">
        <v>977695</v>
      </c>
      <c r="C43" s="10">
        <v>725</v>
      </c>
      <c r="D43" s="11">
        <v>7.4154005083384902E-4</v>
      </c>
      <c r="E43" s="12">
        <v>41.96</v>
      </c>
    </row>
    <row r="44" spans="1:5" x14ac:dyDescent="0.25">
      <c r="A44" s="8">
        <v>40</v>
      </c>
      <c r="B44" s="10">
        <v>976970</v>
      </c>
      <c r="C44" s="10">
        <v>800</v>
      </c>
      <c r="D44" s="11">
        <v>8.1885830680573609E-4</v>
      </c>
      <c r="E44" s="12">
        <v>40.99</v>
      </c>
    </row>
    <row r="45" spans="1:5" x14ac:dyDescent="0.25">
      <c r="A45" s="8">
        <v>41</v>
      </c>
      <c r="B45" s="10">
        <v>976170</v>
      </c>
      <c r="C45" s="10">
        <v>887</v>
      </c>
      <c r="D45" s="11">
        <v>9.0865320589651397E-4</v>
      </c>
      <c r="E45" s="12">
        <v>40.03</v>
      </c>
    </row>
    <row r="46" spans="1:5" x14ac:dyDescent="0.25">
      <c r="A46" s="8">
        <v>42</v>
      </c>
      <c r="B46" s="10">
        <v>975283</v>
      </c>
      <c r="C46" s="10">
        <v>986</v>
      </c>
      <c r="D46" s="11">
        <v>1.0109886053586497E-3</v>
      </c>
      <c r="E46" s="12">
        <v>39.06</v>
      </c>
    </row>
    <row r="47" spans="1:5" x14ac:dyDescent="0.25">
      <c r="A47" s="8">
        <v>43</v>
      </c>
      <c r="B47" s="10">
        <v>974297</v>
      </c>
      <c r="C47" s="10">
        <v>1095</v>
      </c>
      <c r="D47" s="11">
        <v>1.1238872746195461E-3</v>
      </c>
      <c r="E47" s="12">
        <v>38.1</v>
      </c>
    </row>
    <row r="48" spans="1:5" x14ac:dyDescent="0.25">
      <c r="A48" s="8">
        <v>44</v>
      </c>
      <c r="B48" s="10">
        <v>973202</v>
      </c>
      <c r="C48" s="10">
        <v>1212</v>
      </c>
      <c r="D48" s="11">
        <v>1.2453735195776417E-3</v>
      </c>
      <c r="E48" s="12">
        <v>37.14</v>
      </c>
    </row>
    <row r="49" spans="1:5" x14ac:dyDescent="0.25">
      <c r="A49" s="8">
        <v>45</v>
      </c>
      <c r="B49" s="10">
        <v>971990</v>
      </c>
      <c r="C49" s="10">
        <v>1331</v>
      </c>
      <c r="D49" s="11">
        <v>1.3693556518071174E-3</v>
      </c>
      <c r="E49" s="12">
        <v>36.19</v>
      </c>
    </row>
    <row r="50" spans="1:5" x14ac:dyDescent="0.25">
      <c r="A50" s="8">
        <v>46</v>
      </c>
      <c r="B50" s="10">
        <v>970659</v>
      </c>
      <c r="C50" s="10">
        <v>1450</v>
      </c>
      <c r="D50" s="11">
        <v>1.4938304801171162E-3</v>
      </c>
      <c r="E50" s="12">
        <v>35.24</v>
      </c>
    </row>
    <row r="51" spans="1:5" x14ac:dyDescent="0.25">
      <c r="A51" s="8">
        <v>47</v>
      </c>
      <c r="B51" s="10">
        <v>969209</v>
      </c>
      <c r="C51" s="10">
        <v>1569</v>
      </c>
      <c r="D51" s="11">
        <v>1.6188458836019889E-3</v>
      </c>
      <c r="E51" s="12">
        <v>34.29</v>
      </c>
    </row>
    <row r="52" spans="1:5" x14ac:dyDescent="0.25">
      <c r="A52" s="8">
        <v>48</v>
      </c>
      <c r="B52" s="10">
        <v>967640</v>
      </c>
      <c r="C52" s="10">
        <v>1689</v>
      </c>
      <c r="D52" s="11">
        <v>1.745483857633004E-3</v>
      </c>
      <c r="E52" s="12">
        <v>33.340000000000003</v>
      </c>
    </row>
    <row r="53" spans="1:5" x14ac:dyDescent="0.25">
      <c r="A53" s="8">
        <v>49</v>
      </c>
      <c r="B53" s="10">
        <v>965951</v>
      </c>
      <c r="C53" s="10">
        <v>1815</v>
      </c>
      <c r="D53" s="11">
        <v>1.8789772980202929E-3</v>
      </c>
      <c r="E53" s="12">
        <v>32.4</v>
      </c>
    </row>
    <row r="54" spans="1:5" x14ac:dyDescent="0.25">
      <c r="A54" s="8">
        <v>50</v>
      </c>
      <c r="B54" s="10">
        <v>964136</v>
      </c>
      <c r="C54" s="10">
        <v>1952</v>
      </c>
      <c r="D54" s="11">
        <v>2.0246106358439058E-3</v>
      </c>
      <c r="E54" s="12">
        <v>31.46</v>
      </c>
    </row>
    <row r="55" spans="1:5" x14ac:dyDescent="0.25">
      <c r="A55" s="8">
        <v>51</v>
      </c>
      <c r="B55" s="10">
        <v>962184</v>
      </c>
      <c r="C55" s="10">
        <v>2105</v>
      </c>
      <c r="D55" s="11">
        <v>2.1877312447515238E-3</v>
      </c>
      <c r="E55" s="12">
        <v>30.52</v>
      </c>
    </row>
    <row r="56" spans="1:5" x14ac:dyDescent="0.25">
      <c r="A56" s="8">
        <v>52</v>
      </c>
      <c r="B56" s="10">
        <v>960079</v>
      </c>
      <c r="C56" s="10">
        <v>2282</v>
      </c>
      <c r="D56" s="11">
        <v>2.3768877352801174E-3</v>
      </c>
      <c r="E56" s="12">
        <v>29.59</v>
      </c>
    </row>
    <row r="57" spans="1:5" x14ac:dyDescent="0.25">
      <c r="A57" s="8">
        <v>53</v>
      </c>
      <c r="B57" s="10">
        <v>957797</v>
      </c>
      <c r="C57" s="10">
        <v>2488</v>
      </c>
      <c r="D57" s="11">
        <v>2.5976276810221791E-3</v>
      </c>
      <c r="E57" s="12">
        <v>28.66</v>
      </c>
    </row>
    <row r="58" spans="1:5" x14ac:dyDescent="0.25">
      <c r="A58" s="8">
        <v>54</v>
      </c>
      <c r="B58" s="10">
        <v>955309</v>
      </c>
      <c r="C58" s="10">
        <v>2728</v>
      </c>
      <c r="D58" s="11">
        <v>2.8556205374386718E-3</v>
      </c>
      <c r="E58" s="12">
        <v>27.73</v>
      </c>
    </row>
    <row r="59" spans="1:5" x14ac:dyDescent="0.25">
      <c r="A59" s="8">
        <v>55</v>
      </c>
      <c r="B59" s="10">
        <v>952581</v>
      </c>
      <c r="C59" s="10">
        <v>3006</v>
      </c>
      <c r="D59" s="11">
        <v>3.1556371584148752E-3</v>
      </c>
      <c r="E59" s="12">
        <v>26.81</v>
      </c>
    </row>
    <row r="60" spans="1:5" x14ac:dyDescent="0.25">
      <c r="A60" s="8">
        <v>56</v>
      </c>
      <c r="B60" s="10">
        <v>949575</v>
      </c>
      <c r="C60" s="10">
        <v>3326</v>
      </c>
      <c r="D60" s="11">
        <v>3.502619592975805E-3</v>
      </c>
      <c r="E60" s="12">
        <v>25.89</v>
      </c>
    </row>
    <row r="61" spans="1:5" x14ac:dyDescent="0.25">
      <c r="A61" s="8">
        <v>57</v>
      </c>
      <c r="B61" s="10">
        <v>946249</v>
      </c>
      <c r="C61" s="10">
        <v>3694</v>
      </c>
      <c r="D61" s="11">
        <v>3.9038350370779783E-3</v>
      </c>
      <c r="E61" s="12">
        <v>24.98</v>
      </c>
    </row>
    <row r="62" spans="1:5" x14ac:dyDescent="0.25">
      <c r="A62" s="8">
        <v>58</v>
      </c>
      <c r="B62" s="10">
        <v>942555</v>
      </c>
      <c r="C62" s="10">
        <v>4112</v>
      </c>
      <c r="D62" s="11">
        <v>4.3626101394613577E-3</v>
      </c>
      <c r="E62" s="12">
        <v>24.08</v>
      </c>
    </row>
    <row r="63" spans="1:5" x14ac:dyDescent="0.25">
      <c r="A63" s="8">
        <v>59</v>
      </c>
      <c r="B63" s="10">
        <v>938443</v>
      </c>
      <c r="C63" s="10">
        <v>4587</v>
      </c>
      <c r="D63" s="11">
        <v>4.8878834409761705E-3</v>
      </c>
      <c r="E63" s="12">
        <v>23.18</v>
      </c>
    </row>
    <row r="64" spans="1:5" x14ac:dyDescent="0.25">
      <c r="A64" s="8">
        <v>60</v>
      </c>
      <c r="B64" s="10">
        <v>933856</v>
      </c>
      <c r="C64" s="10">
        <v>5100</v>
      </c>
      <c r="D64" s="11">
        <v>5.4612274269266355E-3</v>
      </c>
      <c r="E64" s="12">
        <v>22.29</v>
      </c>
    </row>
    <row r="65" spans="1:5" x14ac:dyDescent="0.25">
      <c r="A65" s="8">
        <v>61</v>
      </c>
      <c r="B65" s="10">
        <v>928756</v>
      </c>
      <c r="C65" s="10">
        <v>5630</v>
      </c>
      <c r="D65" s="11">
        <v>6.0618720094405849E-3</v>
      </c>
      <c r="E65" s="12">
        <v>21.41</v>
      </c>
    </row>
    <row r="66" spans="1:5" x14ac:dyDescent="0.25">
      <c r="A66" s="8">
        <v>62</v>
      </c>
      <c r="B66" s="10">
        <v>923126</v>
      </c>
      <c r="C66" s="10">
        <v>6164</v>
      </c>
      <c r="D66" s="11">
        <v>6.6773116562636086E-3</v>
      </c>
      <c r="E66" s="12">
        <v>20.54</v>
      </c>
    </row>
    <row r="67" spans="1:5" x14ac:dyDescent="0.25">
      <c r="A67" s="8">
        <v>63</v>
      </c>
      <c r="B67" s="10">
        <v>916962</v>
      </c>
      <c r="C67" s="10">
        <v>6705</v>
      </c>
      <c r="D67" s="11">
        <v>7.3121896000052349E-3</v>
      </c>
      <c r="E67" s="12">
        <v>19.68</v>
      </c>
    </row>
    <row r="68" spans="1:5" x14ac:dyDescent="0.25">
      <c r="A68" s="8">
        <v>64</v>
      </c>
      <c r="B68" s="10">
        <v>910257</v>
      </c>
      <c r="C68" s="10">
        <v>7313</v>
      </c>
      <c r="D68" s="11">
        <v>8.0339947948766116E-3</v>
      </c>
      <c r="E68" s="12">
        <v>18.82</v>
      </c>
    </row>
    <row r="69" spans="1:5" x14ac:dyDescent="0.25">
      <c r="A69" s="8">
        <v>65</v>
      </c>
      <c r="B69" s="10">
        <v>902944</v>
      </c>
      <c r="C69" s="10">
        <v>8108</v>
      </c>
      <c r="D69" s="11">
        <v>8.9795158946734243E-3</v>
      </c>
      <c r="E69" s="12">
        <v>17.97</v>
      </c>
    </row>
    <row r="70" spans="1:5" x14ac:dyDescent="0.25">
      <c r="A70" s="8">
        <v>66</v>
      </c>
      <c r="B70" s="10">
        <v>894836</v>
      </c>
      <c r="C70" s="10">
        <v>9144</v>
      </c>
      <c r="D70" s="11">
        <v>1.0218632240991645E-2</v>
      </c>
      <c r="E70" s="12">
        <v>17.12</v>
      </c>
    </row>
    <row r="71" spans="1:5" x14ac:dyDescent="0.25">
      <c r="A71" s="8">
        <v>67</v>
      </c>
      <c r="B71" s="10">
        <v>885692</v>
      </c>
      <c r="C71" s="10">
        <v>10419</v>
      </c>
      <c r="D71" s="11">
        <v>1.1763683086219589E-2</v>
      </c>
      <c r="E71" s="12">
        <v>16.3</v>
      </c>
    </row>
    <row r="72" spans="1:5" x14ac:dyDescent="0.25">
      <c r="A72" s="8">
        <v>68</v>
      </c>
      <c r="B72" s="10">
        <v>875273</v>
      </c>
      <c r="C72" s="10">
        <v>11891</v>
      </c>
      <c r="D72" s="11">
        <v>1.3585475617321681E-2</v>
      </c>
      <c r="E72" s="12">
        <v>15.48</v>
      </c>
    </row>
    <row r="73" spans="1:5" x14ac:dyDescent="0.25">
      <c r="A73" s="8">
        <v>69</v>
      </c>
      <c r="B73" s="10">
        <v>863382</v>
      </c>
      <c r="C73" s="10">
        <v>19560</v>
      </c>
      <c r="D73" s="11">
        <v>2.2655093573875757E-2</v>
      </c>
      <c r="E73" s="12">
        <v>14.69</v>
      </c>
    </row>
    <row r="74" spans="1:5" x14ac:dyDescent="0.25">
      <c r="A74" s="8">
        <v>70</v>
      </c>
      <c r="B74" s="10">
        <v>843822</v>
      </c>
      <c r="C74" s="10">
        <v>9424</v>
      </c>
      <c r="D74" s="11">
        <v>1.1168232162707301E-2</v>
      </c>
      <c r="E74" s="12">
        <v>13.92</v>
      </c>
    </row>
    <row r="75" spans="1:5" x14ac:dyDescent="0.25">
      <c r="A75" s="8">
        <v>71</v>
      </c>
      <c r="B75" s="10">
        <v>834398</v>
      </c>
      <c r="C75" s="10">
        <v>17476</v>
      </c>
      <c r="D75" s="11">
        <v>2.0944441381690753E-2</v>
      </c>
      <c r="E75" s="12">
        <v>13.16</v>
      </c>
    </row>
    <row r="76" spans="1:5" x14ac:dyDescent="0.25">
      <c r="A76" s="8">
        <v>72</v>
      </c>
      <c r="B76" s="10">
        <v>816922</v>
      </c>
      <c r="C76" s="10">
        <v>19700</v>
      </c>
      <c r="D76" s="11">
        <v>2.411490937935323E-2</v>
      </c>
      <c r="E76" s="12">
        <v>12.44</v>
      </c>
    </row>
    <row r="77" spans="1:5" x14ac:dyDescent="0.25">
      <c r="A77" s="8">
        <v>73</v>
      </c>
      <c r="B77" s="10">
        <v>797222</v>
      </c>
      <c r="C77" s="10">
        <v>22077</v>
      </c>
      <c r="D77" s="11">
        <v>2.7692411900323875E-2</v>
      </c>
      <c r="E77" s="12">
        <v>11.73</v>
      </c>
    </row>
    <row r="78" spans="1:5" x14ac:dyDescent="0.25">
      <c r="A78" s="8">
        <v>74</v>
      </c>
      <c r="B78" s="10">
        <v>775145</v>
      </c>
      <c r="C78" s="10">
        <v>24580</v>
      </c>
      <c r="D78" s="11">
        <v>3.1710196156848072E-2</v>
      </c>
      <c r="E78" s="12">
        <v>11.05</v>
      </c>
    </row>
    <row r="79" spans="1:5" x14ac:dyDescent="0.25">
      <c r="A79" s="8">
        <v>75</v>
      </c>
      <c r="B79" s="10">
        <v>750565</v>
      </c>
      <c r="C79" s="10">
        <v>27169</v>
      </c>
      <c r="D79" s="11">
        <v>3.6198064125025811E-2</v>
      </c>
      <c r="E79" s="12">
        <v>10.4</v>
      </c>
    </row>
    <row r="80" spans="1:5" x14ac:dyDescent="0.25">
      <c r="A80" s="8">
        <v>76</v>
      </c>
      <c r="B80" s="10">
        <v>723396</v>
      </c>
      <c r="C80" s="10">
        <v>29799</v>
      </c>
      <c r="D80" s="11">
        <v>4.1193205381284938E-2</v>
      </c>
      <c r="E80" s="12">
        <v>9.77</v>
      </c>
    </row>
    <row r="81" spans="1:5" x14ac:dyDescent="0.25">
      <c r="A81" s="8">
        <v>77</v>
      </c>
      <c r="B81" s="10">
        <v>693597</v>
      </c>
      <c r="C81" s="10">
        <v>32415</v>
      </c>
      <c r="D81" s="11">
        <v>4.6734631205152269E-2</v>
      </c>
      <c r="E81" s="12">
        <v>9.17</v>
      </c>
    </row>
    <row r="82" spans="1:5" x14ac:dyDescent="0.25">
      <c r="A82" s="8">
        <v>78</v>
      </c>
      <c r="B82" s="10">
        <v>661182</v>
      </c>
      <c r="C82" s="10">
        <v>34950</v>
      </c>
      <c r="D82" s="11">
        <v>5.2859878218100315E-2</v>
      </c>
      <c r="E82" s="12">
        <v>8.59</v>
      </c>
    </row>
    <row r="83" spans="1:5" x14ac:dyDescent="0.25">
      <c r="A83" s="8">
        <v>79</v>
      </c>
      <c r="B83" s="10">
        <v>626232</v>
      </c>
      <c r="C83" s="10">
        <v>37330</v>
      </c>
      <c r="D83" s="11">
        <v>5.9610495790697375E-2</v>
      </c>
      <c r="E83" s="12">
        <v>8.0399999999999991</v>
      </c>
    </row>
    <row r="84" spans="1:5" x14ac:dyDescent="0.25">
      <c r="A84" s="8">
        <v>80</v>
      </c>
      <c r="B84" s="10">
        <v>588902</v>
      </c>
      <c r="C84" s="10">
        <v>39475</v>
      </c>
      <c r="D84" s="11">
        <v>6.7031526467901281E-2</v>
      </c>
      <c r="E84" s="12">
        <v>7.52</v>
      </c>
    </row>
    <row r="85" spans="1:5" x14ac:dyDescent="0.25">
      <c r="A85" s="8">
        <v>81</v>
      </c>
      <c r="B85" s="10">
        <v>549427</v>
      </c>
      <c r="C85" s="10">
        <v>41298</v>
      </c>
      <c r="D85" s="11">
        <v>7.5165581596827236E-2</v>
      </c>
      <c r="E85" s="12">
        <v>7.02</v>
      </c>
    </row>
    <row r="86" spans="1:5" x14ac:dyDescent="0.25">
      <c r="A86" s="8">
        <v>82</v>
      </c>
      <c r="B86" s="10">
        <v>508129</v>
      </c>
      <c r="C86" s="10">
        <v>42714</v>
      </c>
      <c r="D86" s="11">
        <v>8.4061330882512122E-2</v>
      </c>
      <c r="E86" s="12">
        <v>6.55</v>
      </c>
    </row>
    <row r="87" spans="1:5" x14ac:dyDescent="0.25">
      <c r="A87" s="8">
        <v>83</v>
      </c>
      <c r="B87" s="10">
        <v>465415</v>
      </c>
      <c r="C87" s="10">
        <v>43640</v>
      </c>
      <c r="D87" s="11">
        <v>9.3765778928483187E-2</v>
      </c>
      <c r="E87" s="12">
        <v>6.11</v>
      </c>
    </row>
    <row r="88" spans="1:5" x14ac:dyDescent="0.25">
      <c r="A88" s="8">
        <v>84</v>
      </c>
      <c r="B88" s="10">
        <v>421775</v>
      </c>
      <c r="C88" s="10">
        <v>44004</v>
      </c>
      <c r="D88" s="11">
        <v>0.10433050797226009</v>
      </c>
      <c r="E88" s="12">
        <v>5.69</v>
      </c>
    </row>
    <row r="89" spans="1:5" x14ac:dyDescent="0.25">
      <c r="A89" s="8">
        <v>85</v>
      </c>
      <c r="B89" s="10">
        <v>377771</v>
      </c>
      <c r="C89" s="10">
        <v>43746</v>
      </c>
      <c r="D89" s="11">
        <v>0.11580031288796652</v>
      </c>
      <c r="E89" s="12">
        <v>5.3</v>
      </c>
    </row>
    <row r="90" spans="1:5" x14ac:dyDescent="0.25">
      <c r="A90" s="8">
        <v>86</v>
      </c>
      <c r="B90" s="10">
        <v>334025</v>
      </c>
      <c r="C90" s="10">
        <v>42832</v>
      </c>
      <c r="D90" s="11">
        <v>0.12822992290996182</v>
      </c>
      <c r="E90" s="12">
        <v>4.92</v>
      </c>
    </row>
    <row r="91" spans="1:5" x14ac:dyDescent="0.25">
      <c r="A91" s="8">
        <v>87</v>
      </c>
      <c r="B91" s="10">
        <v>291193</v>
      </c>
      <c r="C91" s="10">
        <v>41253</v>
      </c>
      <c r="D91" s="11">
        <v>0.14166892748108642</v>
      </c>
      <c r="E91" s="12">
        <v>4.57</v>
      </c>
    </row>
    <row r="92" spans="1:5" x14ac:dyDescent="0.25">
      <c r="A92" s="8">
        <v>88</v>
      </c>
      <c r="B92" s="10">
        <v>249940</v>
      </c>
      <c r="C92" s="10">
        <v>39031</v>
      </c>
      <c r="D92" s="11">
        <v>0.15616147875490119</v>
      </c>
      <c r="E92" s="12">
        <v>4.25</v>
      </c>
    </row>
    <row r="93" spans="1:5" x14ac:dyDescent="0.25">
      <c r="A93" s="8">
        <v>89</v>
      </c>
      <c r="B93" s="10">
        <v>210909</v>
      </c>
      <c r="C93" s="10">
        <v>36226</v>
      </c>
      <c r="D93" s="11">
        <v>0.1717612809315866</v>
      </c>
      <c r="E93" s="12">
        <v>3.94</v>
      </c>
    </row>
    <row r="94" spans="1:5" x14ac:dyDescent="0.25">
      <c r="A94" s="8">
        <v>90</v>
      </c>
      <c r="B94" s="10">
        <v>174683</v>
      </c>
      <c r="C94" s="10">
        <v>32928</v>
      </c>
      <c r="D94" s="11">
        <v>0.18850145692482956</v>
      </c>
      <c r="E94" s="12">
        <v>3.65</v>
      </c>
    </row>
    <row r="95" spans="1:5" x14ac:dyDescent="0.25">
      <c r="A95" s="8">
        <v>91</v>
      </c>
      <c r="B95" s="10">
        <v>141755</v>
      </c>
      <c r="C95" s="10">
        <v>29263</v>
      </c>
      <c r="D95" s="11">
        <v>0.20643363549786603</v>
      </c>
      <c r="E95" s="12">
        <v>3.39</v>
      </c>
    </row>
    <row r="96" spans="1:5" x14ac:dyDescent="0.25">
      <c r="A96" s="8">
        <v>92</v>
      </c>
      <c r="B96" s="10">
        <v>112492</v>
      </c>
      <c r="C96" s="10">
        <v>25377</v>
      </c>
      <c r="D96" s="11">
        <v>0.22558937524446182</v>
      </c>
      <c r="E96" s="12">
        <v>3.14</v>
      </c>
    </row>
    <row r="97" spans="1:5" x14ac:dyDescent="0.25">
      <c r="A97" s="8">
        <v>93</v>
      </c>
      <c r="B97" s="10">
        <v>87115</v>
      </c>
      <c r="C97" s="10">
        <v>21430</v>
      </c>
      <c r="D97" s="11">
        <v>0.24599667106698042</v>
      </c>
      <c r="E97" s="12">
        <v>2.9</v>
      </c>
    </row>
    <row r="98" spans="1:5" x14ac:dyDescent="0.25">
      <c r="A98" s="8">
        <v>94</v>
      </c>
      <c r="B98" s="10">
        <v>65685</v>
      </c>
      <c r="C98" s="10">
        <v>17582</v>
      </c>
      <c r="D98" s="11">
        <v>0.26767146228210398</v>
      </c>
      <c r="E98" s="12">
        <v>2.69</v>
      </c>
    </row>
    <row r="99" spans="1:5" x14ac:dyDescent="0.25">
      <c r="A99" s="8">
        <v>95</v>
      </c>
      <c r="B99" s="10">
        <v>48103</v>
      </c>
      <c r="C99" s="10">
        <v>13980</v>
      </c>
      <c r="D99" s="11">
        <v>0.29062636426002536</v>
      </c>
      <c r="E99" s="12">
        <v>2.4900000000000002</v>
      </c>
    </row>
    <row r="100" spans="1:5" x14ac:dyDescent="0.25">
      <c r="A100" s="8">
        <v>96</v>
      </c>
      <c r="B100" s="10">
        <v>34123</v>
      </c>
      <c r="C100" s="10">
        <v>10744</v>
      </c>
      <c r="D100" s="11">
        <v>0.31486094423116373</v>
      </c>
      <c r="E100" s="12">
        <v>2.2999999999999998</v>
      </c>
    </row>
    <row r="101" spans="1:5" x14ac:dyDescent="0.25">
      <c r="A101" s="8">
        <v>97</v>
      </c>
      <c r="B101" s="10">
        <v>23379</v>
      </c>
      <c r="C101" s="10">
        <v>7957</v>
      </c>
      <c r="D101" s="11">
        <v>0.34034817571324694</v>
      </c>
      <c r="E101" s="12">
        <v>2.13</v>
      </c>
    </row>
    <row r="102" spans="1:5" x14ac:dyDescent="0.25">
      <c r="A102" s="8">
        <v>98</v>
      </c>
      <c r="B102" s="10">
        <v>15422</v>
      </c>
      <c r="C102" s="10">
        <v>5661</v>
      </c>
      <c r="D102" s="11">
        <v>0.36707301257943198</v>
      </c>
      <c r="E102" s="12">
        <v>1.97</v>
      </c>
    </row>
    <row r="103" spans="1:5" x14ac:dyDescent="0.25">
      <c r="A103" s="8">
        <v>99</v>
      </c>
      <c r="B103" s="10">
        <v>9761</v>
      </c>
      <c r="C103" s="10">
        <v>3855</v>
      </c>
      <c r="D103" s="11">
        <v>0.39493904313082678</v>
      </c>
      <c r="E103" s="12">
        <v>1.82</v>
      </c>
    </row>
    <row r="104" spans="1:5" x14ac:dyDescent="0.25">
      <c r="A104" s="8">
        <v>100</v>
      </c>
      <c r="B104" s="10">
        <v>5906</v>
      </c>
      <c r="C104" s="10">
        <v>2503</v>
      </c>
      <c r="D104" s="11">
        <v>0.42380629867930919</v>
      </c>
      <c r="E104" s="12">
        <v>1.69</v>
      </c>
    </row>
    <row r="105" spans="1:5" x14ac:dyDescent="0.25">
      <c r="A105" s="8">
        <v>101</v>
      </c>
      <c r="B105" s="10">
        <v>3403</v>
      </c>
      <c r="C105" s="10">
        <v>1544</v>
      </c>
      <c r="D105" s="11">
        <v>0.4537173082574199</v>
      </c>
      <c r="E105" s="12">
        <v>1.56</v>
      </c>
    </row>
    <row r="106" spans="1:5" x14ac:dyDescent="0.25">
      <c r="A106" s="8">
        <v>102</v>
      </c>
      <c r="B106" s="10">
        <v>1859</v>
      </c>
      <c r="C106" s="10">
        <v>900</v>
      </c>
      <c r="D106" s="11">
        <v>0.48413125336202262</v>
      </c>
      <c r="E106" s="12">
        <v>1.44</v>
      </c>
    </row>
    <row r="107" spans="1:5" x14ac:dyDescent="0.25">
      <c r="A107" s="8">
        <v>103</v>
      </c>
      <c r="B107" s="10">
        <v>959</v>
      </c>
      <c r="C107" s="10">
        <v>494</v>
      </c>
      <c r="D107" s="11">
        <v>0.51511991657977063</v>
      </c>
      <c r="E107" s="12">
        <v>1.33</v>
      </c>
    </row>
    <row r="108" spans="1:5" x14ac:dyDescent="0.25">
      <c r="A108" s="8">
        <v>104</v>
      </c>
      <c r="B108" s="10">
        <v>465</v>
      </c>
      <c r="C108" s="10">
        <v>254</v>
      </c>
      <c r="D108" s="11">
        <v>0.54623655913978497</v>
      </c>
      <c r="E108" s="12">
        <v>1.2</v>
      </c>
    </row>
    <row r="109" spans="1:5" x14ac:dyDescent="0.25">
      <c r="A109" s="8">
        <v>105</v>
      </c>
      <c r="B109" s="10">
        <v>211</v>
      </c>
      <c r="C109" s="10">
        <v>126</v>
      </c>
      <c r="D109" s="11">
        <v>0.59715639810426535</v>
      </c>
      <c r="E109" s="12">
        <v>1.05</v>
      </c>
    </row>
    <row r="110" spans="1:5" x14ac:dyDescent="0.25">
      <c r="A110" s="8">
        <v>106</v>
      </c>
      <c r="B110" s="10">
        <v>85</v>
      </c>
      <c r="C110" s="10">
        <v>59</v>
      </c>
      <c r="D110" s="11">
        <v>0.69411764705882351</v>
      </c>
      <c r="E110" s="12">
        <v>0.86</v>
      </c>
    </row>
    <row r="111" spans="1:5" x14ac:dyDescent="0.25">
      <c r="A111" s="8">
        <v>107</v>
      </c>
      <c r="B111" s="10">
        <v>26</v>
      </c>
      <c r="C111" s="10">
        <v>21</v>
      </c>
      <c r="D111" s="11">
        <v>0.80769230769230771</v>
      </c>
      <c r="E111" s="12">
        <v>0.69</v>
      </c>
    </row>
    <row r="112" spans="1:5" ht="13.8" thickBot="1" x14ac:dyDescent="0.3">
      <c r="A112" s="9">
        <v>108</v>
      </c>
      <c r="B112" s="13">
        <v>5</v>
      </c>
      <c r="C112" s="13">
        <v>5</v>
      </c>
      <c r="D112" s="14">
        <v>1</v>
      </c>
      <c r="E112" s="15">
        <v>0.5</v>
      </c>
    </row>
  </sheetData>
  <mergeCells count="2">
    <mergeCell ref="A1:E1"/>
    <mergeCell ref="A2:E2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160" workbookViewId="0">
      <selection activeCell="I19" sqref="I19"/>
    </sheetView>
  </sheetViews>
  <sheetFormatPr defaultRowHeight="13.2" x14ac:dyDescent="0.25"/>
  <cols>
    <col min="1" max="1" width="30.44140625" customWidth="1"/>
    <col min="2" max="2" width="9.6640625" style="16" customWidth="1"/>
    <col min="8" max="8" width="12.33203125" bestFit="1" customWidth="1"/>
  </cols>
  <sheetData>
    <row r="1" spans="1:8" x14ac:dyDescent="0.25">
      <c r="A1" t="s">
        <v>26</v>
      </c>
      <c r="B1" s="16">
        <v>20</v>
      </c>
    </row>
    <row r="2" spans="1:8" x14ac:dyDescent="0.25">
      <c r="A2" t="s">
        <v>27</v>
      </c>
      <c r="B2" s="16">
        <v>30</v>
      </c>
    </row>
    <row r="3" spans="1:8" x14ac:dyDescent="0.25">
      <c r="A3" t="s">
        <v>28</v>
      </c>
      <c r="B3" s="16">
        <v>100000</v>
      </c>
    </row>
    <row r="4" spans="1:8" x14ac:dyDescent="0.25">
      <c r="A4" t="s">
        <v>29</v>
      </c>
      <c r="B4" s="36">
        <v>0.03</v>
      </c>
    </row>
    <row r="8" spans="1:8" x14ac:dyDescent="0.25">
      <c r="B8" s="16" t="s">
        <v>8</v>
      </c>
      <c r="C8" s="16" t="s">
        <v>9</v>
      </c>
      <c r="D8" s="16" t="s">
        <v>10</v>
      </c>
      <c r="E8" s="16" t="s">
        <v>11</v>
      </c>
      <c r="F8" s="16" t="s">
        <v>12</v>
      </c>
      <c r="G8" s="16" t="s">
        <v>13</v>
      </c>
      <c r="H8" s="16" t="s">
        <v>14</v>
      </c>
    </row>
    <row r="9" spans="1:8" x14ac:dyDescent="0.25">
      <c r="A9" t="s">
        <v>24</v>
      </c>
      <c r="B9" s="16">
        <v>0</v>
      </c>
      <c r="H9" s="17">
        <f>G10*1/(1+3%)^B10</f>
        <v>39148.398558844674</v>
      </c>
    </row>
    <row r="10" spans="1:8" x14ac:dyDescent="0.25">
      <c r="B10" s="16">
        <v>30</v>
      </c>
      <c r="C10">
        <v>100000</v>
      </c>
      <c r="D10">
        <v>0</v>
      </c>
      <c r="E10">
        <f>Άνδρες!B54/Άνδρες!B24</f>
        <v>0.95023438629059009</v>
      </c>
      <c r="F10">
        <f>1-E10</f>
        <v>4.9765613709409906E-2</v>
      </c>
      <c r="G10">
        <f>(C10*E10+D10*F10)</f>
        <v>95023.438629059005</v>
      </c>
    </row>
    <row r="15" spans="1:8" x14ac:dyDescent="0.25">
      <c r="B15" s="16" t="s">
        <v>8</v>
      </c>
      <c r="C15" s="16" t="s">
        <v>9</v>
      </c>
      <c r="D15" s="16" t="s">
        <v>10</v>
      </c>
      <c r="E15" s="16" t="s">
        <v>11</v>
      </c>
      <c r="F15" s="16" t="s">
        <v>12</v>
      </c>
      <c r="G15" s="16" t="s">
        <v>13</v>
      </c>
      <c r="H15" s="16" t="s">
        <v>14</v>
      </c>
    </row>
    <row r="16" spans="1:8" x14ac:dyDescent="0.25">
      <c r="A16" t="s">
        <v>25</v>
      </c>
      <c r="B16" s="16">
        <v>0</v>
      </c>
      <c r="H16" s="17">
        <f>G17*1/(1+3%)^B17</f>
        <v>40253.478895657914</v>
      </c>
    </row>
    <row r="17" spans="2:7" x14ac:dyDescent="0.25">
      <c r="B17" s="16">
        <v>30</v>
      </c>
      <c r="C17">
        <v>100000</v>
      </c>
      <c r="D17">
        <v>0</v>
      </c>
      <c r="E17">
        <f>Γυναίκες!B54/Γυναίκες!B24</f>
        <v>0.97705758658255426</v>
      </c>
      <c r="F17">
        <f>1-E17</f>
        <v>2.2942413417445739E-2</v>
      </c>
      <c r="G17">
        <f>(C17*E17+D17*F17)</f>
        <v>97705.758658255421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180" workbookViewId="0">
      <selection activeCell="A2" sqref="A2:IV2"/>
    </sheetView>
  </sheetViews>
  <sheetFormatPr defaultRowHeight="13.2" x14ac:dyDescent="0.25"/>
  <cols>
    <col min="1" max="1" width="16.109375" customWidth="1"/>
    <col min="2" max="3" width="12.44140625" style="16" customWidth="1"/>
    <col min="4" max="8" width="9.33203125" bestFit="1" customWidth="1"/>
    <col min="9" max="9" width="13.109375" bestFit="1" customWidth="1"/>
  </cols>
  <sheetData>
    <row r="1" spans="1:9" x14ac:dyDescent="0.25">
      <c r="A1" t="s">
        <v>26</v>
      </c>
      <c r="B1" s="16">
        <v>20</v>
      </c>
    </row>
    <row r="2" spans="1:9" x14ac:dyDescent="0.25">
      <c r="A2" t="s">
        <v>28</v>
      </c>
      <c r="B2" s="16">
        <v>100000</v>
      </c>
    </row>
    <row r="3" spans="1:9" x14ac:dyDescent="0.25">
      <c r="A3" t="s">
        <v>29</v>
      </c>
      <c r="B3" s="36">
        <v>0.03</v>
      </c>
    </row>
    <row r="8" spans="1:9" x14ac:dyDescent="0.25">
      <c r="B8" s="22" t="s">
        <v>8</v>
      </c>
      <c r="C8" s="22" t="s">
        <v>15</v>
      </c>
      <c r="D8" s="18" t="s">
        <v>9</v>
      </c>
      <c r="E8" s="18" t="s">
        <v>10</v>
      </c>
      <c r="F8" s="20" t="s">
        <v>11</v>
      </c>
      <c r="G8" s="20" t="s">
        <v>12</v>
      </c>
      <c r="H8" s="16" t="s">
        <v>13</v>
      </c>
      <c r="I8" s="16" t="s">
        <v>14</v>
      </c>
    </row>
    <row r="9" spans="1:9" x14ac:dyDescent="0.25">
      <c r="A9" t="s">
        <v>25</v>
      </c>
      <c r="B9" s="22">
        <v>0</v>
      </c>
      <c r="C9" s="22">
        <v>20</v>
      </c>
      <c r="D9" s="19"/>
      <c r="E9" s="19"/>
      <c r="F9" s="21"/>
      <c r="G9" s="21"/>
      <c r="I9" s="24">
        <f>H10*1/(1+3%)^B10</f>
        <v>16724.298306647142</v>
      </c>
    </row>
    <row r="10" spans="1:9" x14ac:dyDescent="0.25">
      <c r="B10" s="23">
        <f>Γυναίκες!E24</f>
        <v>60.5</v>
      </c>
      <c r="C10" s="23">
        <f>C9+B10</f>
        <v>80.5</v>
      </c>
      <c r="D10" s="19">
        <v>100000</v>
      </c>
      <c r="E10" s="19">
        <v>0</v>
      </c>
      <c r="F10" s="21">
        <v>1</v>
      </c>
      <c r="G10" s="21">
        <f>1-F10</f>
        <v>0</v>
      </c>
      <c r="H10">
        <f>(D10*F10+E10*G10)</f>
        <v>100000</v>
      </c>
    </row>
    <row r="15" spans="1:9" x14ac:dyDescent="0.25">
      <c r="B15" s="22" t="s">
        <v>8</v>
      </c>
      <c r="C15" s="22" t="s">
        <v>15</v>
      </c>
      <c r="D15" s="18" t="s">
        <v>9</v>
      </c>
      <c r="E15" s="18" t="s">
        <v>10</v>
      </c>
      <c r="F15" s="20" t="s">
        <v>11</v>
      </c>
      <c r="G15" s="20" t="s">
        <v>12</v>
      </c>
      <c r="H15" s="16" t="s">
        <v>13</v>
      </c>
      <c r="I15" s="16" t="s">
        <v>14</v>
      </c>
    </row>
    <row r="16" spans="1:9" x14ac:dyDescent="0.25">
      <c r="A16" t="s">
        <v>24</v>
      </c>
      <c r="B16" s="22">
        <v>0</v>
      </c>
      <c r="C16" s="22">
        <v>20</v>
      </c>
      <c r="D16" s="19"/>
      <c r="E16" s="19"/>
      <c r="F16" s="21"/>
      <c r="G16" s="21"/>
      <c r="I16" s="24">
        <f>H17*1/(1+3%)^B17</f>
        <v>19188.498839952223</v>
      </c>
    </row>
    <row r="17" spans="2:8" x14ac:dyDescent="0.25">
      <c r="B17" s="23">
        <f>Άνδρες!E24</f>
        <v>55.85</v>
      </c>
      <c r="C17" s="23">
        <f>C16+B17</f>
        <v>75.849999999999994</v>
      </c>
      <c r="D17" s="19">
        <v>100000</v>
      </c>
      <c r="E17" s="19">
        <v>0</v>
      </c>
      <c r="F17" s="21">
        <v>1</v>
      </c>
      <c r="G17" s="21">
        <f>1-F17</f>
        <v>0</v>
      </c>
      <c r="H17">
        <f>(D17*F17+E17*G17)</f>
        <v>100000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5"/>
  <sheetViews>
    <sheetView zoomScale="150" workbookViewId="0">
      <selection activeCell="B10" sqref="B10"/>
    </sheetView>
  </sheetViews>
  <sheetFormatPr defaultRowHeight="13.2" x14ac:dyDescent="0.25"/>
  <cols>
    <col min="1" max="1" width="11.77734375" customWidth="1"/>
    <col min="2" max="2" width="9.109375" style="16" customWidth="1"/>
    <col min="6" max="6" width="9.109375" style="25" customWidth="1"/>
    <col min="8" max="8" width="9.109375" style="25" customWidth="1"/>
    <col min="10" max="10" width="12.33203125" bestFit="1" customWidth="1"/>
  </cols>
  <sheetData>
    <row r="3" spans="1:10" x14ac:dyDescent="0.25">
      <c r="A3" t="s">
        <v>30</v>
      </c>
      <c r="B3" s="16">
        <v>49</v>
      </c>
    </row>
    <row r="4" spans="1:10" s="27" customFormat="1" x14ac:dyDescent="0.25">
      <c r="A4" s="27" t="s">
        <v>23</v>
      </c>
      <c r="B4" s="22"/>
    </row>
    <row r="5" spans="1:10" x14ac:dyDescent="0.25">
      <c r="A5" t="s">
        <v>31</v>
      </c>
      <c r="B5" s="16" t="s">
        <v>24</v>
      </c>
    </row>
    <row r="6" spans="1:10" x14ac:dyDescent="0.25">
      <c r="A6" t="s">
        <v>32</v>
      </c>
      <c r="B6" s="16">
        <v>200000</v>
      </c>
    </row>
    <row r="7" spans="1:10" x14ac:dyDescent="0.25">
      <c r="A7" t="s">
        <v>27</v>
      </c>
      <c r="B7" s="16">
        <v>20</v>
      </c>
    </row>
    <row r="10" spans="1:10" x14ac:dyDescent="0.25">
      <c r="C10" s="22" t="s">
        <v>8</v>
      </c>
      <c r="D10" s="22" t="s">
        <v>15</v>
      </c>
      <c r="E10" s="18" t="s">
        <v>9</v>
      </c>
      <c r="F10" s="26" t="s">
        <v>10</v>
      </c>
      <c r="G10" s="20" t="s">
        <v>11</v>
      </c>
      <c r="H10" s="26" t="s">
        <v>12</v>
      </c>
      <c r="I10" s="16" t="s">
        <v>13</v>
      </c>
      <c r="J10" s="16" t="s">
        <v>14</v>
      </c>
    </row>
    <row r="11" spans="1:10" x14ac:dyDescent="0.25">
      <c r="C11">
        <v>0</v>
      </c>
      <c r="D11">
        <v>49</v>
      </c>
      <c r="J11" s="28">
        <f>SUM(J12:J32)</f>
        <v>29170.69657341488</v>
      </c>
    </row>
    <row r="12" spans="1:10" x14ac:dyDescent="0.25">
      <c r="C12">
        <v>0.5</v>
      </c>
      <c r="D12">
        <v>50</v>
      </c>
      <c r="E12">
        <v>200000</v>
      </c>
      <c r="G12">
        <f>Άνδρες!C53/Άνδρες!$B$53</f>
        <v>3.722962107736484E-3</v>
      </c>
      <c r="I12">
        <f>E12*G12</f>
        <v>744.59242154729679</v>
      </c>
      <c r="J12">
        <f>I12*1/(1+3%)^C12</f>
        <v>733.66871324980104</v>
      </c>
    </row>
    <row r="13" spans="1:10" x14ac:dyDescent="0.25">
      <c r="C13">
        <v>1.5</v>
      </c>
      <c r="D13">
        <v>51</v>
      </c>
      <c r="E13">
        <v>200000</v>
      </c>
      <c r="G13">
        <f>Άνδρες!C54/Άνδρες!$B$53</f>
        <v>4.1049685378223713E-3</v>
      </c>
      <c r="I13">
        <f t="shared" ref="I13:I32" si="0">E13*G13</f>
        <v>820.99370756447422</v>
      </c>
      <c r="J13">
        <f t="shared" ref="J13:J32" si="1">I13*1/(1+3%)^C13</f>
        <v>785.38751189507775</v>
      </c>
    </row>
    <row r="14" spans="1:10" x14ac:dyDescent="0.25">
      <c r="C14">
        <v>2.5</v>
      </c>
      <c r="D14">
        <v>52</v>
      </c>
      <c r="E14">
        <v>200000</v>
      </c>
      <c r="G14">
        <f>Άνδρες!C55/Άνδρες!$B$53</f>
        <v>4.5349925359358147E-3</v>
      </c>
      <c r="I14">
        <f t="shared" si="0"/>
        <v>906.99850718716289</v>
      </c>
      <c r="J14">
        <f t="shared" si="1"/>
        <v>842.3905970240537</v>
      </c>
    </row>
    <row r="15" spans="1:10" x14ac:dyDescent="0.25">
      <c r="C15">
        <v>3.5</v>
      </c>
      <c r="D15">
        <v>53</v>
      </c>
      <c r="E15">
        <v>200000</v>
      </c>
      <c r="G15">
        <f>Άνδρες!C56/Άνδρες!$B$53</f>
        <v>5.0119670450095343E-3</v>
      </c>
      <c r="I15">
        <f t="shared" si="0"/>
        <v>1002.3934090019069</v>
      </c>
      <c r="J15">
        <f t="shared" si="1"/>
        <v>903.87404551044676</v>
      </c>
    </row>
    <row r="16" spans="1:10" x14ac:dyDescent="0.25">
      <c r="C16">
        <v>4.5</v>
      </c>
      <c r="D16">
        <v>54</v>
      </c>
      <c r="E16">
        <v>200000</v>
      </c>
      <c r="G16">
        <f>Άνδρες!C57/Άνδρες!$B$53</f>
        <v>5.5369591221108095E-3</v>
      </c>
      <c r="I16">
        <f t="shared" si="0"/>
        <v>1107.3918244221618</v>
      </c>
      <c r="J16">
        <f t="shared" si="1"/>
        <v>969.46872144246311</v>
      </c>
    </row>
    <row r="17" spans="3:10" x14ac:dyDescent="0.25">
      <c r="C17">
        <v>5.5</v>
      </c>
      <c r="D17">
        <v>55</v>
      </c>
      <c r="E17">
        <v>200000</v>
      </c>
      <c r="G17">
        <f>Άνδρες!C58/Άνδρες!$B$53</f>
        <v>6.1142369955087565E-3</v>
      </c>
      <c r="I17">
        <f t="shared" si="0"/>
        <v>1222.8473991017513</v>
      </c>
      <c r="J17">
        <f t="shared" si="1"/>
        <v>1039.3636602194924</v>
      </c>
    </row>
    <row r="18" spans="3:10" x14ac:dyDescent="0.25">
      <c r="C18">
        <v>6.5</v>
      </c>
      <c r="D18">
        <v>56</v>
      </c>
      <c r="E18">
        <v>200000</v>
      </c>
      <c r="G18">
        <f>Άνδρες!C59/Άνδρες!$B$53</f>
        <v>6.7480688934724916E-3</v>
      </c>
      <c r="I18">
        <f t="shared" si="0"/>
        <v>1349.6137786944983</v>
      </c>
      <c r="J18">
        <f t="shared" si="1"/>
        <v>1113.6982644958521</v>
      </c>
    </row>
    <row r="19" spans="3:10" x14ac:dyDescent="0.25">
      <c r="C19">
        <v>7.5</v>
      </c>
      <c r="D19">
        <v>57</v>
      </c>
      <c r="E19">
        <v>200000</v>
      </c>
      <c r="G19">
        <f>Άνδρες!C60/Άνδρες!$B$53</f>
        <v>7.4427230442711311E-3</v>
      </c>
      <c r="I19">
        <f t="shared" si="0"/>
        <v>1488.5446088542262</v>
      </c>
      <c r="J19">
        <f t="shared" si="1"/>
        <v>1192.5666738604928</v>
      </c>
    </row>
    <row r="20" spans="3:10" x14ac:dyDescent="0.25">
      <c r="C20">
        <v>8.5</v>
      </c>
      <c r="D20">
        <v>58</v>
      </c>
      <c r="E20">
        <v>200000</v>
      </c>
      <c r="G20">
        <f>Άνδρες!C61/Άνδρες!$B$53</f>
        <v>8.2035347332410687E-3</v>
      </c>
      <c r="I20">
        <f t="shared" si="0"/>
        <v>1640.7069466482137</v>
      </c>
      <c r="J20">
        <f t="shared" si="1"/>
        <v>1276.187853796773</v>
      </c>
    </row>
    <row r="21" spans="3:10" x14ac:dyDescent="0.25">
      <c r="C21">
        <v>9.5</v>
      </c>
      <c r="D21">
        <v>59</v>
      </c>
      <c r="E21">
        <v>200000</v>
      </c>
      <c r="G21">
        <f>Άνδρες!C62/Άνδρες!$B$53</f>
        <v>9.0347721886514208E-3</v>
      </c>
      <c r="I21">
        <f t="shared" si="0"/>
        <v>1806.9544377302841</v>
      </c>
      <c r="J21">
        <f t="shared" si="1"/>
        <v>1364.5629247064239</v>
      </c>
    </row>
    <row r="22" spans="3:10" x14ac:dyDescent="0.25">
      <c r="C22">
        <v>10.5</v>
      </c>
      <c r="D22">
        <v>60</v>
      </c>
      <c r="E22">
        <v>200000</v>
      </c>
      <c r="G22">
        <f>Άνδρες!C63/Άνδρες!$B$53</f>
        <v>9.9364354105021882E-3</v>
      </c>
      <c r="I22">
        <f t="shared" si="0"/>
        <v>1987.2870821004376</v>
      </c>
      <c r="J22">
        <f t="shared" si="1"/>
        <v>1457.0342144850447</v>
      </c>
    </row>
    <row r="23" spans="3:10" x14ac:dyDescent="0.25">
      <c r="C23">
        <v>11.5</v>
      </c>
      <c r="D23">
        <v>61</v>
      </c>
      <c r="E23">
        <v>200000</v>
      </c>
      <c r="G23">
        <f>Άνδρες!C64/Άνδρες!$B$53</f>
        <v>1.0905323227591536E-2</v>
      </c>
      <c r="I23">
        <f t="shared" si="0"/>
        <v>2181.0646455183073</v>
      </c>
      <c r="J23">
        <f t="shared" si="1"/>
        <v>1552.5316192945693</v>
      </c>
    </row>
    <row r="24" spans="3:10" x14ac:dyDescent="0.25">
      <c r="C24">
        <v>12.5</v>
      </c>
      <c r="D24">
        <v>62</v>
      </c>
      <c r="E24">
        <v>200000</v>
      </c>
      <c r="G24">
        <f>Άνδρες!C65/Άνδρες!$B$53</f>
        <v>1.1946770925255853E-2</v>
      </c>
      <c r="I24">
        <f t="shared" si="0"/>
        <v>2389.3541850511706</v>
      </c>
      <c r="J24">
        <f t="shared" si="1"/>
        <v>1651.2590969184726</v>
      </c>
    </row>
    <row r="25" spans="3:10" x14ac:dyDescent="0.25">
      <c r="C25">
        <v>13.5</v>
      </c>
      <c r="D25">
        <v>63</v>
      </c>
      <c r="E25">
        <v>200000</v>
      </c>
      <c r="G25">
        <f>Άνδρες!C66/Άνδρες!$B$53</f>
        <v>1.3031967962678612E-2</v>
      </c>
      <c r="I25">
        <f t="shared" si="0"/>
        <v>2606.3935925357223</v>
      </c>
      <c r="J25">
        <f t="shared" si="1"/>
        <v>1748.7892130914738</v>
      </c>
    </row>
    <row r="26" spans="3:10" x14ac:dyDescent="0.25">
      <c r="C26">
        <v>14.5</v>
      </c>
      <c r="D26">
        <v>64</v>
      </c>
      <c r="E26">
        <v>200000</v>
      </c>
      <c r="G26">
        <f>Άνδρες!C67/Άνδρες!$B$53</f>
        <v>1.41513108262543E-2</v>
      </c>
      <c r="I26">
        <f t="shared" si="0"/>
        <v>2830.2621652508601</v>
      </c>
      <c r="J26">
        <f t="shared" si="1"/>
        <v>1843.6857863552311</v>
      </c>
    </row>
    <row r="27" spans="3:10" x14ac:dyDescent="0.25">
      <c r="C27">
        <v>15.5</v>
      </c>
      <c r="D27">
        <v>65</v>
      </c>
      <c r="E27">
        <v>200000</v>
      </c>
      <c r="G27">
        <f>Άνδρες!C68/Άνδρες!$B$53</f>
        <v>1.529946423064652E-2</v>
      </c>
      <c r="I27">
        <f t="shared" si="0"/>
        <v>3059.892846129304</v>
      </c>
      <c r="J27">
        <f t="shared" si="1"/>
        <v>1935.2150611178517</v>
      </c>
    </row>
    <row r="28" spans="3:10" x14ac:dyDescent="0.25">
      <c r="C28">
        <v>16.5</v>
      </c>
      <c r="D28">
        <v>66</v>
      </c>
      <c r="E28">
        <v>200000</v>
      </c>
      <c r="G28">
        <f>Άνδρες!C69/Άνδρες!$B$53</f>
        <v>1.6538317485757455E-2</v>
      </c>
      <c r="I28">
        <f t="shared" si="0"/>
        <v>3307.6634971514909</v>
      </c>
      <c r="J28">
        <f t="shared" si="1"/>
        <v>2030.9868563180999</v>
      </c>
    </row>
    <row r="29" spans="3:10" x14ac:dyDescent="0.25">
      <c r="C29">
        <v>17.5</v>
      </c>
      <c r="D29">
        <v>67</v>
      </c>
      <c r="E29">
        <v>200000</v>
      </c>
      <c r="G29">
        <f>Άνδρες!C70/Άνδρες!$B$53</f>
        <v>1.7907351703076432E-2</v>
      </c>
      <c r="I29">
        <f t="shared" si="0"/>
        <v>3581.4703406152867</v>
      </c>
      <c r="J29">
        <f t="shared" si="1"/>
        <v>2135.059225413876</v>
      </c>
    </row>
    <row r="30" spans="3:10" x14ac:dyDescent="0.25">
      <c r="C30">
        <v>18.5</v>
      </c>
      <c r="D30">
        <v>68</v>
      </c>
      <c r="E30">
        <v>200000</v>
      </c>
      <c r="G30">
        <f>Άνδρες!C71/Άνδρες!$B$53</f>
        <v>1.9382024570056031E-2</v>
      </c>
      <c r="I30">
        <f t="shared" si="0"/>
        <v>3876.4049140112061</v>
      </c>
      <c r="J30">
        <f t="shared" si="1"/>
        <v>2243.5744128543665</v>
      </c>
    </row>
    <row r="31" spans="3:10" x14ac:dyDescent="0.25">
      <c r="C31">
        <v>19.5</v>
      </c>
      <c r="D31">
        <v>69</v>
      </c>
      <c r="E31">
        <v>200000</v>
      </c>
      <c r="G31">
        <f>Άνδρες!C72/Άνδρες!$B$53</f>
        <v>2.092285497520693E-2</v>
      </c>
      <c r="I31">
        <f t="shared" si="0"/>
        <v>4184.5709950413857</v>
      </c>
      <c r="J31">
        <f t="shared" si="1"/>
        <v>2351.3921213650183</v>
      </c>
    </row>
    <row r="32" spans="3:10" x14ac:dyDescent="0.25">
      <c r="D32" t="s">
        <v>22</v>
      </c>
      <c r="E32">
        <v>0</v>
      </c>
      <c r="G32">
        <f>Άνδρες!B73/Άνδρες!B53</f>
        <v>0.78952299347921429</v>
      </c>
      <c r="I32">
        <f t="shared" si="0"/>
        <v>0</v>
      </c>
      <c r="J32">
        <f t="shared" si="1"/>
        <v>0</v>
      </c>
    </row>
    <row r="35" spans="7:7" x14ac:dyDescent="0.25">
      <c r="G35">
        <f>SUM(G12:G34)</f>
        <v>1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zoomScale="200" workbookViewId="0">
      <selection sqref="A1:IV65536"/>
    </sheetView>
  </sheetViews>
  <sheetFormatPr defaultRowHeight="13.2" x14ac:dyDescent="0.25"/>
  <cols>
    <col min="2" max="2" width="9.33203125" bestFit="1" customWidth="1"/>
    <col min="7" max="7" width="9.33203125" bestFit="1" customWidth="1"/>
    <col min="9" max="9" width="9.33203125" bestFit="1" customWidth="1"/>
    <col min="10" max="10" width="6.109375" bestFit="1" customWidth="1"/>
    <col min="11" max="11" width="6.44140625" bestFit="1" customWidth="1"/>
  </cols>
  <sheetData>
    <row r="2" spans="1:11" x14ac:dyDescent="0.25">
      <c r="A2" t="s">
        <v>16</v>
      </c>
      <c r="B2" t="s">
        <v>24</v>
      </c>
    </row>
    <row r="3" spans="1:11" x14ac:dyDescent="0.25">
      <c r="A3" t="s">
        <v>15</v>
      </c>
      <c r="B3">
        <v>30</v>
      </c>
      <c r="D3" t="s">
        <v>18</v>
      </c>
      <c r="F3" t="s">
        <v>17</v>
      </c>
      <c r="G3" s="16">
        <v>20</v>
      </c>
      <c r="H3" t="s">
        <v>19</v>
      </c>
      <c r="I3" s="16">
        <v>10</v>
      </c>
      <c r="J3" t="s">
        <v>20</v>
      </c>
      <c r="K3">
        <v>10000</v>
      </c>
    </row>
    <row r="4" spans="1:11" x14ac:dyDescent="0.25">
      <c r="J4" t="s">
        <v>21</v>
      </c>
    </row>
    <row r="7" spans="1:11" x14ac:dyDescent="0.25">
      <c r="B7" s="35" t="s">
        <v>18</v>
      </c>
      <c r="C7" s="35"/>
      <c r="D7" s="35"/>
      <c r="E7" s="35"/>
      <c r="F7" s="35"/>
      <c r="G7" s="35"/>
      <c r="H7" s="35"/>
      <c r="I7" s="35"/>
    </row>
    <row r="9" spans="1:11" x14ac:dyDescent="0.25">
      <c r="B9" s="22" t="s">
        <v>8</v>
      </c>
      <c r="C9" s="22" t="s">
        <v>15</v>
      </c>
      <c r="D9" s="18" t="s">
        <v>9</v>
      </c>
      <c r="E9" s="18" t="s">
        <v>10</v>
      </c>
      <c r="F9" s="20" t="s">
        <v>11</v>
      </c>
      <c r="G9" s="20" t="s">
        <v>12</v>
      </c>
      <c r="H9" s="16" t="s">
        <v>13</v>
      </c>
      <c r="I9" s="16" t="s">
        <v>14</v>
      </c>
    </row>
    <row r="10" spans="1:11" x14ac:dyDescent="0.25">
      <c r="B10">
        <v>0</v>
      </c>
      <c r="C10">
        <v>30</v>
      </c>
      <c r="I10" s="37">
        <f>SUM(I11:I20)</f>
        <v>44039.632537471167</v>
      </c>
    </row>
    <row r="11" spans="1:11" x14ac:dyDescent="0.25">
      <c r="B11">
        <v>21</v>
      </c>
      <c r="C11">
        <f>$C$10+B11</f>
        <v>51</v>
      </c>
      <c r="D11">
        <v>10000</v>
      </c>
      <c r="E11">
        <v>0</v>
      </c>
      <c r="F11">
        <f>[1]Άνδρες!B55/[1]Άνδρες!$B$34</f>
        <v>0.95713081350164231</v>
      </c>
      <c r="G11">
        <f>1-F11</f>
        <v>4.2869186498357692E-2</v>
      </c>
      <c r="H11">
        <f>D11*F11+E11*G11</f>
        <v>9571.308135016423</v>
      </c>
      <c r="I11">
        <f>H11*1/(1+3%)^B11</f>
        <v>5145.0497574806041</v>
      </c>
    </row>
    <row r="12" spans="1:11" x14ac:dyDescent="0.25">
      <c r="B12">
        <v>22</v>
      </c>
      <c r="C12">
        <f t="shared" ref="C12:C20" si="0">$C$10+B12</f>
        <v>52</v>
      </c>
      <c r="D12">
        <v>10000</v>
      </c>
      <c r="E12">
        <v>0</v>
      </c>
      <c r="F12">
        <f>[1]Άνδρες!B56/[1]Άνδρες!$B$34</f>
        <v>0.9527559865646491</v>
      </c>
      <c r="G12">
        <f t="shared" ref="G12:G20" si="1">1-F12</f>
        <v>4.7244013435350896E-2</v>
      </c>
      <c r="H12">
        <f t="shared" ref="H12:H20" si="2">D12*F12+E12*G12</f>
        <v>9527.5598656464917</v>
      </c>
      <c r="I12">
        <f t="shared" ref="I12:I20" si="3">H12*1/(1+3%)^B12</f>
        <v>4972.3620455907985</v>
      </c>
    </row>
    <row r="13" spans="1:11" x14ac:dyDescent="0.25">
      <c r="B13">
        <v>23</v>
      </c>
      <c r="C13">
        <f t="shared" si="0"/>
        <v>53</v>
      </c>
      <c r="D13">
        <v>10000</v>
      </c>
      <c r="E13">
        <v>0</v>
      </c>
      <c r="F13">
        <f>[1]Άνδρες!B57/[1]Άνδρες!$B$34</f>
        <v>0.94792103077098866</v>
      </c>
      <c r="G13">
        <f t="shared" si="1"/>
        <v>5.207896922901134E-2</v>
      </c>
      <c r="H13">
        <f t="shared" si="2"/>
        <v>9479.2103077098873</v>
      </c>
      <c r="I13">
        <f t="shared" si="3"/>
        <v>4803.0376445463071</v>
      </c>
    </row>
    <row r="14" spans="1:11" x14ac:dyDescent="0.25">
      <c r="B14">
        <v>24</v>
      </c>
      <c r="C14">
        <f t="shared" si="0"/>
        <v>54</v>
      </c>
      <c r="D14">
        <v>10000</v>
      </c>
      <c r="E14">
        <v>0</v>
      </c>
      <c r="F14">
        <f>[1]Άνδρες!B58/[1]Άνδρες!$B$34</f>
        <v>0.94257962442368093</v>
      </c>
      <c r="G14">
        <f t="shared" si="1"/>
        <v>5.7420375576319072E-2</v>
      </c>
      <c r="H14">
        <f t="shared" si="2"/>
        <v>9425.7962442368098</v>
      </c>
      <c r="I14">
        <f t="shared" si="3"/>
        <v>4636.8671644023289</v>
      </c>
    </row>
    <row r="15" spans="1:11" x14ac:dyDescent="0.25">
      <c r="B15">
        <v>25</v>
      </c>
      <c r="C15">
        <f t="shared" si="0"/>
        <v>55</v>
      </c>
      <c r="D15">
        <v>10000</v>
      </c>
      <c r="E15">
        <v>0</v>
      </c>
      <c r="F15">
        <f>[1]Άνδρες!B59/[1]Άνδρες!$B$34</f>
        <v>0.93668132834157003</v>
      </c>
      <c r="G15">
        <f t="shared" si="1"/>
        <v>6.331867165842997E-2</v>
      </c>
      <c r="H15">
        <f t="shared" si="2"/>
        <v>9366.8132834157004</v>
      </c>
      <c r="I15">
        <f t="shared" si="3"/>
        <v>4473.6421903934315</v>
      </c>
    </row>
    <row r="16" spans="1:11" x14ac:dyDescent="0.25">
      <c r="B16">
        <v>26</v>
      </c>
      <c r="C16">
        <f t="shared" si="0"/>
        <v>56</v>
      </c>
      <c r="D16">
        <v>10000</v>
      </c>
      <c r="E16">
        <v>0</v>
      </c>
      <c r="F16">
        <f>[1]Άνδρες!B60/[1]Άνδρες!$B$34</f>
        <v>0.93017158585932413</v>
      </c>
      <c r="G16">
        <f t="shared" si="1"/>
        <v>6.9828414140675865E-2</v>
      </c>
      <c r="H16">
        <f t="shared" si="2"/>
        <v>9301.7158585932411</v>
      </c>
      <c r="I16">
        <f t="shared" si="3"/>
        <v>4313.1565997608077</v>
      </c>
    </row>
    <row r="17" spans="2:9" x14ac:dyDescent="0.25">
      <c r="B17">
        <v>27</v>
      </c>
      <c r="C17">
        <f t="shared" si="0"/>
        <v>57</v>
      </c>
      <c r="D17">
        <v>10000</v>
      </c>
      <c r="E17">
        <v>0</v>
      </c>
      <c r="F17">
        <f>[1]Άνδρες!B61/[1]Άνδρες!$B$34</f>
        <v>0.92299172282743525</v>
      </c>
      <c r="G17">
        <f t="shared" si="1"/>
        <v>7.7008277172564754E-2</v>
      </c>
      <c r="H17">
        <f t="shared" si="2"/>
        <v>9229.917228274353</v>
      </c>
      <c r="I17">
        <f t="shared" si="3"/>
        <v>4155.2077217909064</v>
      </c>
    </row>
    <row r="18" spans="2:9" x14ac:dyDescent="0.25">
      <c r="B18">
        <v>28</v>
      </c>
      <c r="C18">
        <f t="shared" si="0"/>
        <v>58</v>
      </c>
      <c r="D18">
        <v>10000</v>
      </c>
      <c r="E18">
        <v>0</v>
      </c>
      <c r="F18">
        <f>[1]Άνδρες!B62/[1]Άνδρες!$B$34</f>
        <v>0.91507791824117546</v>
      </c>
      <c r="G18">
        <f t="shared" si="1"/>
        <v>8.4922081758824541E-2</v>
      </c>
      <c r="H18">
        <f t="shared" si="2"/>
        <v>9150.7791824117539</v>
      </c>
      <c r="I18">
        <f t="shared" si="3"/>
        <v>3999.5928540280511</v>
      </c>
    </row>
    <row r="19" spans="2:9" x14ac:dyDescent="0.25">
      <c r="B19">
        <v>29</v>
      </c>
      <c r="C19">
        <f t="shared" si="0"/>
        <v>59</v>
      </c>
      <c r="D19">
        <v>10000</v>
      </c>
      <c r="E19">
        <v>0</v>
      </c>
      <c r="F19">
        <f>[1]Άνδρες!B63/[1]Άνδρες!$B$34</f>
        <v>0.90636223361164092</v>
      </c>
      <c r="G19">
        <f t="shared" si="1"/>
        <v>9.3637766388359078E-2</v>
      </c>
      <c r="H19">
        <f t="shared" si="2"/>
        <v>9063.6223361164084</v>
      </c>
      <c r="I19">
        <f t="shared" si="3"/>
        <v>3846.1151676045711</v>
      </c>
    </row>
    <row r="20" spans="2:9" x14ac:dyDescent="0.25">
      <c r="B20">
        <v>30</v>
      </c>
      <c r="C20">
        <f t="shared" si="0"/>
        <v>60</v>
      </c>
      <c r="D20">
        <v>10000</v>
      </c>
      <c r="E20">
        <v>0</v>
      </c>
      <c r="F20">
        <f>[1]Άνδρες!B64/[1]Άνδρες!$B$34</f>
        <v>0.89677673044992778</v>
      </c>
      <c r="G20">
        <f t="shared" si="1"/>
        <v>0.10322326955007222</v>
      </c>
      <c r="H20">
        <f t="shared" si="2"/>
        <v>8967.7673044992771</v>
      </c>
      <c r="I20">
        <f t="shared" si="3"/>
        <v>3694.6013918733565</v>
      </c>
    </row>
  </sheetData>
  <mergeCells count="1">
    <mergeCell ref="B7:I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Άνδρες</vt:lpstr>
      <vt:lpstr>Γυναίκες</vt:lpstr>
      <vt:lpstr>Ασφ.Μελ.Κεφαλαίου (Εφάπαξ)</vt:lpstr>
      <vt:lpstr>Ισόβια Θανάτου</vt:lpstr>
      <vt:lpstr>Θανάτου Ορ. Χρόνου</vt:lpstr>
      <vt:lpstr>Ράντα Ζωής (Σύνταξη)</vt:lpstr>
    </vt:vector>
  </TitlesOfParts>
  <Company>EPP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Ευάγγελος Τσουκάτος</dc:creator>
  <cp:lastModifiedBy>Vagelis Tsoukatos</cp:lastModifiedBy>
  <dcterms:created xsi:type="dcterms:W3CDTF">2006-10-07T06:51:00Z</dcterms:created>
  <dcterms:modified xsi:type="dcterms:W3CDTF">2014-04-06T16:10:51Z</dcterms:modified>
</cp:coreProperties>
</file>