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xr:revisionPtr revIDLastSave="0" documentId="13_ncr:1_{E9388F25-B3AC-46BE-916A-613B55BAF83C}" xr6:coauthVersionLast="44" xr6:coauthVersionMax="44" xr10:uidLastSave="{00000000-0000-0000-0000-000000000000}"/>
  <bookViews>
    <workbookView xWindow="0" yWindow="0" windowWidth="20490" windowHeight="11520" firstSheet="1" activeTab="6" xr2:uid="{00000000-000D-0000-FFFF-FFFF00000000}"/>
  </bookViews>
  <sheets>
    <sheet name="Φύλλο_Παραδειγμα" sheetId="1" r:id="rId1"/>
    <sheet name="Βρογχος1.1" sheetId="2" r:id="rId2"/>
    <sheet name="Βρογχος1.2" sheetId="3" r:id="rId3"/>
    <sheet name="Βρογχος1.3" sheetId="4" r:id="rId4"/>
    <sheet name="Βρογχος2.1" sheetId="5" r:id="rId5"/>
    <sheet name="Βρογχος2.2" sheetId="6" r:id="rId6"/>
    <sheet name="Βρογχος2.3" sheetId="7" r:id="rId7"/>
  </sheets>
  <definedNames>
    <definedName name="_xlnm.Print_Area" localSheetId="0">Φύλλο_Παραδειγμα!$A$1:$N$28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7" l="1"/>
  <c r="G21" i="7" s="1"/>
  <c r="G22" i="7" s="1"/>
  <c r="D18" i="7"/>
  <c r="E18" i="7" s="1"/>
  <c r="H18" i="7" s="1"/>
  <c r="I18" i="7" s="1"/>
  <c r="D17" i="7"/>
  <c r="G18" i="7" s="1"/>
  <c r="G20" i="6"/>
  <c r="G21" i="6" s="1"/>
  <c r="G22" i="6" s="1"/>
  <c r="D18" i="6"/>
  <c r="E18" i="6" s="1"/>
  <c r="H18" i="6" s="1"/>
  <c r="I18" i="6" s="1"/>
  <c r="D17" i="6"/>
  <c r="G18" i="6" s="1"/>
  <c r="G20" i="5"/>
  <c r="G21" i="5" s="1"/>
  <c r="G22" i="5" s="1"/>
  <c r="D18" i="5"/>
  <c r="E18" i="5" s="1"/>
  <c r="H18" i="5" s="1"/>
  <c r="I18" i="5" s="1"/>
  <c r="D17" i="5"/>
  <c r="G18" i="5" s="1"/>
  <c r="K18" i="7" l="1"/>
  <c r="L18" i="7" s="1"/>
  <c r="J18" i="7"/>
  <c r="E17" i="7"/>
  <c r="H17" i="7" s="1"/>
  <c r="K18" i="6"/>
  <c r="L18" i="6" s="1"/>
  <c r="J18" i="6"/>
  <c r="E17" i="6"/>
  <c r="H17" i="6" s="1"/>
  <c r="K18" i="5"/>
  <c r="L18" i="5" s="1"/>
  <c r="J18" i="5"/>
  <c r="E17" i="5"/>
  <c r="H17" i="5" s="1"/>
  <c r="G20" i="3"/>
  <c r="G21" i="3" s="1"/>
  <c r="G22" i="3" s="1"/>
  <c r="D19" i="3"/>
  <c r="E19" i="3" s="1"/>
  <c r="H19" i="3" s="1"/>
  <c r="I19" i="3" s="1"/>
  <c r="D18" i="3"/>
  <c r="E18" i="3" s="1"/>
  <c r="H18" i="3" s="1"/>
  <c r="I18" i="3" s="1"/>
  <c r="D17" i="3"/>
  <c r="G18" i="3" s="1"/>
  <c r="D19" i="2"/>
  <c r="E19" i="2" s="1"/>
  <c r="H19" i="2" s="1"/>
  <c r="I19" i="2" s="1"/>
  <c r="D18" i="2"/>
  <c r="E18" i="2" s="1"/>
  <c r="H18" i="2" s="1"/>
  <c r="I18" i="2" s="1"/>
  <c r="D17" i="2"/>
  <c r="G18" i="2" s="1"/>
  <c r="J17" i="7" l="1"/>
  <c r="I17" i="7"/>
  <c r="K17" i="7" s="1"/>
  <c r="L17" i="7" s="1"/>
  <c r="J17" i="6"/>
  <c r="I17" i="6"/>
  <c r="K17" i="6" s="1"/>
  <c r="L17" i="6" s="1"/>
  <c r="J17" i="5"/>
  <c r="I17" i="5"/>
  <c r="K17" i="5" s="1"/>
  <c r="L17" i="5" s="1"/>
  <c r="G19" i="3"/>
  <c r="K18" i="3"/>
  <c r="L18" i="3" s="1"/>
  <c r="J18" i="3"/>
  <c r="E17" i="3"/>
  <c r="H17" i="3" s="1"/>
  <c r="G19" i="2"/>
  <c r="K18" i="2"/>
  <c r="L18" i="2" s="1"/>
  <c r="J18" i="2"/>
  <c r="E17" i="2"/>
  <c r="H17" i="2" s="1"/>
  <c r="D20" i="1"/>
  <c r="D19" i="1"/>
  <c r="E19" i="1" s="1"/>
  <c r="H19" i="1" s="1"/>
  <c r="I19" i="1" s="1"/>
  <c r="D18" i="1"/>
  <c r="D17" i="1"/>
  <c r="J17" i="3" l="1"/>
  <c r="I17" i="3"/>
  <c r="K17" i="3" s="1"/>
  <c r="L17" i="3" s="1"/>
  <c r="K19" i="3"/>
  <c r="L19" i="3" s="1"/>
  <c r="J19" i="3"/>
  <c r="J17" i="2"/>
  <c r="I17" i="2"/>
  <c r="K17" i="2" s="1"/>
  <c r="L17" i="2" s="1"/>
  <c r="K19" i="2"/>
  <c r="L19" i="2" s="1"/>
  <c r="J19" i="2"/>
  <c r="E20" i="1"/>
  <c r="H20" i="1" s="1"/>
  <c r="I20" i="1" s="1"/>
  <c r="E18" i="1"/>
  <c r="G20" i="2" l="1"/>
  <c r="G21" i="2" s="1"/>
  <c r="G22" i="2" s="1"/>
  <c r="H18" i="1"/>
  <c r="I18" i="1" s="1"/>
  <c r="E17" i="1"/>
  <c r="H17" i="1" s="1"/>
  <c r="G18" i="1"/>
  <c r="G19" i="1" s="1"/>
  <c r="K19" i="1" s="1"/>
  <c r="L19" i="1" s="1"/>
  <c r="G20" i="1" l="1"/>
  <c r="G21" i="1" s="1"/>
  <c r="G22" i="1" s="1"/>
  <c r="G23" i="1" s="1"/>
  <c r="J19" i="1"/>
  <c r="J20" i="1"/>
  <c r="K18" i="1"/>
  <c r="L18" i="1" s="1"/>
  <c r="J18" i="1"/>
  <c r="J17" i="1"/>
  <c r="I17" i="1"/>
  <c r="K17" i="1" s="1"/>
  <c r="L17" i="1" s="1"/>
  <c r="K20" i="1" l="1"/>
  <c r="L20" i="1" s="1"/>
</calcChain>
</file>

<file path=xl/sharedStrings.xml><?xml version="1.0" encoding="utf-8"?>
<sst xmlns="http://schemas.openxmlformats.org/spreadsheetml/2006/main" count="156" uniqueCount="24">
  <si>
    <t>Ενδεικτικός αριθμός χώρου</t>
  </si>
  <si>
    <t>Αριθμός θερμαντικού σώματος</t>
  </si>
  <si>
    <r>
      <t>Θερμοκρασία χώρου t</t>
    </r>
    <r>
      <rPr>
        <b/>
        <vertAlign val="subscript"/>
        <sz val="11"/>
        <color theme="1"/>
        <rFont val="Arial"/>
        <family val="2"/>
        <charset val="161"/>
      </rPr>
      <t>i</t>
    </r>
    <r>
      <rPr>
        <b/>
        <sz val="11"/>
        <color theme="1"/>
        <rFont val="Arial"/>
        <family val="2"/>
        <charset val="161"/>
      </rPr>
      <t xml:space="preserve"> (</t>
    </r>
    <r>
      <rPr>
        <b/>
        <vertAlign val="superscript"/>
        <sz val="11"/>
        <color theme="1"/>
        <rFont val="Arial"/>
        <family val="2"/>
        <charset val="161"/>
      </rPr>
      <t>o</t>
    </r>
    <r>
      <rPr>
        <b/>
        <sz val="11"/>
        <color theme="1"/>
        <rFont val="Arial"/>
        <family val="2"/>
        <charset val="161"/>
      </rPr>
      <t>C)</t>
    </r>
  </si>
  <si>
    <r>
      <t>Θερμοκρασία εισαγωγής σώματος           tv (</t>
    </r>
    <r>
      <rPr>
        <b/>
        <vertAlign val="superscript"/>
        <sz val="11"/>
        <color theme="1"/>
        <rFont val="Arial"/>
        <family val="2"/>
        <charset val="161"/>
      </rPr>
      <t>o</t>
    </r>
    <r>
      <rPr>
        <b/>
        <sz val="11"/>
        <color theme="1"/>
        <rFont val="Arial"/>
        <family val="2"/>
        <charset val="161"/>
      </rPr>
      <t>C) :   tv</t>
    </r>
    <r>
      <rPr>
        <b/>
        <vertAlign val="subscript"/>
        <sz val="11"/>
        <color theme="1"/>
        <rFont val="Arial"/>
        <family val="2"/>
        <charset val="161"/>
      </rPr>
      <t>(i+1)</t>
    </r>
    <r>
      <rPr>
        <b/>
        <sz val="11"/>
        <color theme="1"/>
        <rFont val="Arial"/>
        <family val="2"/>
        <charset val="161"/>
      </rPr>
      <t>= tv</t>
    </r>
    <r>
      <rPr>
        <b/>
        <vertAlign val="subscript"/>
        <sz val="11"/>
        <color theme="1"/>
        <rFont val="Arial"/>
        <family val="2"/>
        <charset val="161"/>
      </rPr>
      <t>i</t>
    </r>
    <r>
      <rPr>
        <b/>
        <sz val="11"/>
        <color theme="1"/>
        <rFont val="Arial"/>
        <family val="2"/>
        <charset val="161"/>
      </rPr>
      <t xml:space="preserve"> - Q</t>
    </r>
    <r>
      <rPr>
        <b/>
        <vertAlign val="subscript"/>
        <sz val="11"/>
        <color theme="1"/>
        <rFont val="Arial"/>
        <family val="2"/>
        <charset val="161"/>
      </rPr>
      <t>i</t>
    </r>
    <r>
      <rPr>
        <b/>
        <sz val="11"/>
        <color theme="1"/>
        <rFont val="Arial"/>
        <family val="2"/>
        <charset val="161"/>
      </rPr>
      <t>/G</t>
    </r>
  </si>
  <si>
    <r>
      <t>Παροχή νερού &amp; προρύθμιση διακόπτη σώματος ( G</t>
    </r>
    <r>
      <rPr>
        <b/>
        <vertAlign val="subscript"/>
        <sz val="11"/>
        <color theme="1"/>
        <rFont val="Arial"/>
        <family val="2"/>
        <charset val="161"/>
      </rPr>
      <t>i</t>
    </r>
    <r>
      <rPr>
        <b/>
        <sz val="11"/>
        <color theme="1"/>
        <rFont val="Arial"/>
        <family val="2"/>
        <charset val="161"/>
      </rPr>
      <t xml:space="preserve"> = G * Π%)</t>
    </r>
  </si>
  <si>
    <r>
      <t>Θερμικές απώλειες χώρου (ΘΣ) Q</t>
    </r>
    <r>
      <rPr>
        <b/>
        <vertAlign val="subscript"/>
        <sz val="11"/>
        <color theme="1"/>
        <rFont val="Arial"/>
        <family val="2"/>
        <charset val="161"/>
      </rPr>
      <t>i</t>
    </r>
    <r>
      <rPr>
        <b/>
        <sz val="11"/>
        <color theme="1"/>
        <rFont val="Arial"/>
        <family val="2"/>
        <charset val="161"/>
      </rPr>
      <t xml:space="preserve"> (Kcal/h) </t>
    </r>
  </si>
  <si>
    <r>
      <t>Θερμοκρασιακή Πτώση σώματος          Δt</t>
    </r>
    <r>
      <rPr>
        <b/>
        <vertAlign val="subscript"/>
        <sz val="11"/>
        <color theme="1"/>
        <rFont val="Arial"/>
        <family val="2"/>
        <charset val="161"/>
      </rPr>
      <t>i</t>
    </r>
    <r>
      <rPr>
        <b/>
        <sz val="11"/>
        <color theme="1"/>
        <rFont val="Arial"/>
        <family val="2"/>
        <charset val="161"/>
      </rPr>
      <t xml:space="preserve"> = Q</t>
    </r>
    <r>
      <rPr>
        <b/>
        <vertAlign val="subscript"/>
        <sz val="11"/>
        <color theme="1"/>
        <rFont val="Arial"/>
        <family val="2"/>
        <charset val="161"/>
      </rPr>
      <t>i</t>
    </r>
    <r>
      <rPr>
        <b/>
        <sz val="11"/>
        <color theme="1"/>
        <rFont val="Arial"/>
        <family val="2"/>
        <charset val="161"/>
      </rPr>
      <t xml:space="preserve"> / G</t>
    </r>
    <r>
      <rPr>
        <b/>
        <vertAlign val="subscript"/>
        <sz val="11"/>
        <color theme="1"/>
        <rFont val="Arial"/>
        <family val="2"/>
        <charset val="161"/>
      </rPr>
      <t>i</t>
    </r>
  </si>
  <si>
    <r>
      <t>Ημιπτώση θερμοκρασίας σώματος       Δr</t>
    </r>
    <r>
      <rPr>
        <b/>
        <vertAlign val="subscript"/>
        <sz val="11"/>
        <color theme="1"/>
        <rFont val="Arial"/>
        <family val="2"/>
        <charset val="161"/>
      </rPr>
      <t>i</t>
    </r>
    <r>
      <rPr>
        <b/>
        <sz val="11"/>
        <color theme="1"/>
        <rFont val="Arial"/>
        <family val="2"/>
        <charset val="161"/>
      </rPr>
      <t xml:space="preserve"> = Δt</t>
    </r>
    <r>
      <rPr>
        <b/>
        <vertAlign val="subscript"/>
        <sz val="11"/>
        <color theme="1"/>
        <rFont val="Arial"/>
        <family val="2"/>
        <charset val="161"/>
      </rPr>
      <t>i</t>
    </r>
    <r>
      <rPr>
        <b/>
        <sz val="11"/>
        <color theme="1"/>
        <rFont val="Arial"/>
        <family val="2"/>
        <charset val="161"/>
      </rPr>
      <t>/2</t>
    </r>
  </si>
  <si>
    <r>
      <t xml:space="preserve">Υπολογισμός Θερμοκρασιακών πτώσεων και Ονομαστικής ισχύος θερμαντικών σωμάτων στους 60 </t>
    </r>
    <r>
      <rPr>
        <b/>
        <vertAlign val="superscript"/>
        <sz val="10"/>
        <color theme="1"/>
        <rFont val="Arial"/>
        <family val="2"/>
        <charset val="161"/>
      </rPr>
      <t>ο</t>
    </r>
    <r>
      <rPr>
        <b/>
        <sz val="10"/>
        <color theme="1"/>
        <rFont val="Arial"/>
        <family val="2"/>
        <charset val="161"/>
      </rPr>
      <t>C σε ΜΟΝΟΣΩΛΗΝΙΑ ΣΥΣΤΗΜΑΤΑ</t>
    </r>
  </si>
  <si>
    <r>
      <t>Θερμοκρασία εξόδου νερού                        tR</t>
    </r>
    <r>
      <rPr>
        <b/>
        <vertAlign val="subscript"/>
        <sz val="11"/>
        <color theme="1"/>
        <rFont val="Arial"/>
        <family val="2"/>
        <charset val="161"/>
      </rPr>
      <t>i</t>
    </r>
    <r>
      <rPr>
        <b/>
        <sz val="11"/>
        <color theme="1"/>
        <rFont val="Arial"/>
        <family val="2"/>
        <charset val="161"/>
      </rPr>
      <t xml:space="preserve"> = tv</t>
    </r>
    <r>
      <rPr>
        <b/>
        <vertAlign val="subscript"/>
        <sz val="11"/>
        <color theme="1"/>
        <rFont val="Arial"/>
        <family val="2"/>
        <charset val="161"/>
      </rPr>
      <t>i</t>
    </r>
    <r>
      <rPr>
        <b/>
        <sz val="11"/>
        <color theme="1"/>
        <rFont val="Arial"/>
        <family val="2"/>
        <charset val="161"/>
      </rPr>
      <t xml:space="preserve"> - Δt</t>
    </r>
    <r>
      <rPr>
        <b/>
        <vertAlign val="subscript"/>
        <sz val="11"/>
        <color theme="1"/>
        <rFont val="Arial"/>
        <family val="2"/>
        <charset val="161"/>
      </rPr>
      <t>i</t>
    </r>
    <r>
      <rPr>
        <b/>
        <sz val="11"/>
        <color theme="1"/>
        <rFont val="Arial"/>
        <family val="2"/>
        <charset val="161"/>
      </rPr>
      <t xml:space="preserve">  (</t>
    </r>
    <r>
      <rPr>
        <b/>
        <vertAlign val="superscript"/>
        <sz val="11"/>
        <color theme="1"/>
        <rFont val="Arial"/>
        <family val="2"/>
        <charset val="161"/>
      </rPr>
      <t>o</t>
    </r>
    <r>
      <rPr>
        <b/>
        <sz val="11"/>
        <color theme="1"/>
        <rFont val="Arial"/>
        <family val="2"/>
        <charset val="161"/>
      </rPr>
      <t>C)</t>
    </r>
  </si>
  <si>
    <r>
      <t>Μέση θερμοκρασία σώματος                               tm</t>
    </r>
    <r>
      <rPr>
        <b/>
        <vertAlign val="subscript"/>
        <sz val="11"/>
        <color theme="1"/>
        <rFont val="Arial"/>
        <family val="2"/>
        <charset val="161"/>
      </rPr>
      <t>i</t>
    </r>
    <r>
      <rPr>
        <b/>
        <sz val="11"/>
        <color theme="1"/>
        <rFont val="Arial"/>
        <family val="2"/>
        <charset val="161"/>
      </rPr>
      <t xml:space="preserve"> = tv</t>
    </r>
    <r>
      <rPr>
        <b/>
        <vertAlign val="subscript"/>
        <sz val="11"/>
        <color theme="1"/>
        <rFont val="Arial"/>
        <family val="2"/>
        <charset val="161"/>
      </rPr>
      <t>i</t>
    </r>
    <r>
      <rPr>
        <b/>
        <sz val="11"/>
        <color theme="1"/>
        <rFont val="Arial"/>
        <family val="2"/>
        <charset val="161"/>
      </rPr>
      <t xml:space="preserve"> - Δr</t>
    </r>
    <r>
      <rPr>
        <b/>
        <vertAlign val="subscript"/>
        <sz val="11"/>
        <color theme="1"/>
        <rFont val="Arial"/>
        <family val="2"/>
        <charset val="161"/>
      </rPr>
      <t>i</t>
    </r>
    <r>
      <rPr>
        <b/>
        <sz val="11"/>
        <color theme="1"/>
        <rFont val="Arial"/>
        <family val="2"/>
        <charset val="161"/>
      </rPr>
      <t xml:space="preserve"> - t</t>
    </r>
    <r>
      <rPr>
        <b/>
        <vertAlign val="subscript"/>
        <sz val="11"/>
        <color theme="1"/>
        <rFont val="Arial"/>
        <family val="2"/>
        <charset val="161"/>
      </rPr>
      <t>i</t>
    </r>
  </si>
  <si>
    <r>
      <t xml:space="preserve"> Συντελεστής αναγωγής                                         K</t>
    </r>
    <r>
      <rPr>
        <b/>
        <vertAlign val="subscript"/>
        <sz val="11"/>
        <color theme="1"/>
        <rFont val="Arial"/>
        <family val="2"/>
        <charset val="161"/>
      </rPr>
      <t>i</t>
    </r>
    <r>
      <rPr>
        <b/>
        <sz val="11"/>
        <color theme="1"/>
        <rFont val="Arial"/>
        <family val="2"/>
        <charset val="161"/>
      </rPr>
      <t xml:space="preserve"> = (60/tm</t>
    </r>
    <r>
      <rPr>
        <b/>
        <vertAlign val="subscript"/>
        <sz val="11"/>
        <color theme="1"/>
        <rFont val="Arial"/>
        <family val="2"/>
        <charset val="161"/>
      </rPr>
      <t>i</t>
    </r>
    <r>
      <rPr>
        <b/>
        <sz val="11"/>
        <color theme="1"/>
        <rFont val="Arial"/>
        <family val="2"/>
        <charset val="161"/>
      </rPr>
      <t>)</t>
    </r>
    <r>
      <rPr>
        <b/>
        <vertAlign val="superscript"/>
        <sz val="11"/>
        <color theme="1"/>
        <rFont val="Arial"/>
        <family val="2"/>
        <charset val="161"/>
      </rPr>
      <t>1,33</t>
    </r>
  </si>
  <si>
    <r>
      <t xml:space="preserve">Ονομαστική Ισχύς σώματος στους 60 </t>
    </r>
    <r>
      <rPr>
        <b/>
        <vertAlign val="superscript"/>
        <sz val="11"/>
        <color theme="1"/>
        <rFont val="Arial"/>
        <family val="2"/>
        <charset val="161"/>
      </rPr>
      <t>o</t>
    </r>
    <r>
      <rPr>
        <b/>
        <sz val="11"/>
        <color theme="1"/>
        <rFont val="Arial"/>
        <family val="2"/>
        <charset val="161"/>
      </rPr>
      <t>C  Q</t>
    </r>
    <r>
      <rPr>
        <b/>
        <vertAlign val="subscript"/>
        <sz val="11"/>
        <color theme="1"/>
        <rFont val="Arial"/>
        <family val="2"/>
        <charset val="161"/>
      </rPr>
      <t>60</t>
    </r>
    <r>
      <rPr>
        <b/>
        <sz val="11"/>
        <color theme="1"/>
        <rFont val="Arial"/>
        <family val="2"/>
        <charset val="161"/>
      </rPr>
      <t xml:space="preserve"> = Q * K  (Kcal/h)</t>
    </r>
  </si>
  <si>
    <t>Τύπος Θερμαντικού σώματος</t>
  </si>
  <si>
    <r>
      <t>Ολική Παροχή νερού Κυκλώματος              G = Qt / Δt</t>
    </r>
    <r>
      <rPr>
        <b/>
        <vertAlign val="subscript"/>
        <sz val="11"/>
        <color theme="1"/>
        <rFont val="Arial"/>
        <family val="2"/>
        <charset val="161"/>
      </rPr>
      <t>N</t>
    </r>
  </si>
  <si>
    <t xml:space="preserve">    Παρατηρήσεις:</t>
  </si>
  <si>
    <t>1.      Η προρύθμιση Π% λαμβάνεται συνήθως 50%</t>
  </si>
  <si>
    <r>
      <t>2.      Η θερμοκρασία εισαγωγής για το πρώτο θερμαντικό σώμα του κάθε κυκλώματος είναι tv</t>
    </r>
    <r>
      <rPr>
        <vertAlign val="subscript"/>
        <sz val="11"/>
        <color theme="1"/>
        <rFont val="Calibri"/>
        <family val="2"/>
        <charset val="161"/>
        <scheme val="minor"/>
      </rPr>
      <t>1</t>
    </r>
    <r>
      <rPr>
        <sz val="11"/>
        <color theme="1"/>
        <rFont val="Calibri"/>
        <family val="2"/>
        <charset val="161"/>
        <scheme val="minor"/>
      </rPr>
      <t xml:space="preserve">=tv=90 </t>
    </r>
    <r>
      <rPr>
        <vertAlign val="superscript"/>
        <sz val="11"/>
        <color theme="1"/>
        <rFont val="Calibri"/>
        <family val="2"/>
        <charset val="161"/>
        <scheme val="minor"/>
      </rPr>
      <t>o</t>
    </r>
    <r>
      <rPr>
        <sz val="11"/>
        <color theme="1"/>
        <rFont val="Calibri"/>
        <family val="2"/>
        <charset val="161"/>
        <scheme val="minor"/>
      </rPr>
      <t>C</t>
    </r>
  </si>
  <si>
    <t>ΧΩΡΟΣ 1</t>
  </si>
  <si>
    <t>ΧΩΡΟΣ 2</t>
  </si>
  <si>
    <t>ΧΩΡΟΣ 3</t>
  </si>
  <si>
    <t>ΧΩΡΟΣ 4</t>
  </si>
  <si>
    <t>ΙΙΙ 905/….</t>
  </si>
  <si>
    <t>ΙΙΙ 655/….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</si>
</sst>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b/>
      <vertAlign val="subscript"/>
      <sz val="11"/>
      <color theme="1"/>
      <name val="Arial"/>
      <family val="2"/>
      <charset val="161"/>
    </font>
    <font>
      <b/>
      <vertAlign val="superscript"/>
      <sz val="11"/>
      <color theme="1"/>
      <name val="Arial"/>
      <family val="2"/>
      <charset val="161"/>
    </font>
    <font>
      <vertAlign val="superscript"/>
      <sz val="11"/>
      <color theme="1"/>
      <name val="Calibri"/>
      <family val="2"/>
      <charset val="161"/>
      <scheme val="minor"/>
    </font>
    <font>
      <b/>
      <sz val="10"/>
      <color theme="1"/>
      <name val="Arial"/>
      <family val="2"/>
      <charset val="161"/>
    </font>
    <font>
      <b/>
      <vertAlign val="superscript"/>
      <sz val="10"/>
      <color theme="1"/>
      <name val="Arial"/>
      <family val="2"/>
      <charset val="161"/>
    </font>
    <font>
      <vertAlign val="subscript"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2" fontId="0" fillId="0" borderId="1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4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workbookViewId="0">
      <selection activeCell="G28" sqref="G28"/>
    </sheetView>
  </sheetViews>
  <sheetFormatPr defaultRowHeight="15" x14ac:dyDescent="0.25"/>
  <cols>
    <col min="1" max="1" width="10.7109375" customWidth="1"/>
    <col min="2" max="2" width="9.7109375" customWidth="1"/>
    <col min="6" max="6" width="13.5703125" customWidth="1"/>
    <col min="7" max="10" width="9.28515625" bestFit="1" customWidth="1"/>
    <col min="13" max="13" width="15.7109375" customWidth="1"/>
  </cols>
  <sheetData>
    <row r="1" spans="1:15" ht="15" customHeight="1" x14ac:dyDescent="0.25">
      <c r="A1" s="25" t="s">
        <v>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  <c r="O1" s="1"/>
    </row>
    <row r="2" spans="1:15" ht="11.25" customHeight="1" thickBot="1" x14ac:dyDescent="0.3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  <c r="O2" s="1"/>
    </row>
    <row r="3" spans="1:15" ht="15" customHeight="1" x14ac:dyDescent="0.25">
      <c r="A3" s="40" t="s">
        <v>0</v>
      </c>
      <c r="B3" s="19" t="s">
        <v>1</v>
      </c>
      <c r="C3" s="22" t="s">
        <v>5</v>
      </c>
      <c r="D3" s="22" t="s">
        <v>14</v>
      </c>
      <c r="E3" s="22" t="s">
        <v>4</v>
      </c>
      <c r="F3" s="19" t="s">
        <v>2</v>
      </c>
      <c r="G3" s="22" t="s">
        <v>3</v>
      </c>
      <c r="H3" s="22" t="s">
        <v>6</v>
      </c>
      <c r="I3" s="22" t="s">
        <v>7</v>
      </c>
      <c r="J3" s="22" t="s">
        <v>9</v>
      </c>
      <c r="K3" s="22" t="s">
        <v>10</v>
      </c>
      <c r="L3" s="22" t="s">
        <v>11</v>
      </c>
      <c r="M3" s="22" t="s">
        <v>12</v>
      </c>
      <c r="N3" s="37" t="s">
        <v>13</v>
      </c>
    </row>
    <row r="4" spans="1:15" x14ac:dyDescent="0.25">
      <c r="A4" s="41"/>
      <c r="B4" s="20"/>
      <c r="C4" s="23"/>
      <c r="D4" s="23"/>
      <c r="E4" s="23"/>
      <c r="F4" s="20"/>
      <c r="G4" s="23"/>
      <c r="H4" s="23"/>
      <c r="I4" s="23"/>
      <c r="J4" s="23"/>
      <c r="K4" s="23"/>
      <c r="L4" s="23"/>
      <c r="M4" s="23"/>
      <c r="N4" s="38"/>
    </row>
    <row r="5" spans="1:15" x14ac:dyDescent="0.25">
      <c r="A5" s="41"/>
      <c r="B5" s="20"/>
      <c r="C5" s="23"/>
      <c r="D5" s="23"/>
      <c r="E5" s="23"/>
      <c r="F5" s="20"/>
      <c r="G5" s="23"/>
      <c r="H5" s="23"/>
      <c r="I5" s="23"/>
      <c r="J5" s="23"/>
      <c r="K5" s="23"/>
      <c r="L5" s="23"/>
      <c r="M5" s="23"/>
      <c r="N5" s="38"/>
    </row>
    <row r="6" spans="1:15" x14ac:dyDescent="0.25">
      <c r="A6" s="41"/>
      <c r="B6" s="20"/>
      <c r="C6" s="23"/>
      <c r="D6" s="23"/>
      <c r="E6" s="23"/>
      <c r="F6" s="20"/>
      <c r="G6" s="23"/>
      <c r="H6" s="23"/>
      <c r="I6" s="23"/>
      <c r="J6" s="23"/>
      <c r="K6" s="23"/>
      <c r="L6" s="23"/>
      <c r="M6" s="23"/>
      <c r="N6" s="38"/>
    </row>
    <row r="7" spans="1:15" x14ac:dyDescent="0.25">
      <c r="A7" s="41"/>
      <c r="B7" s="20"/>
      <c r="C7" s="23"/>
      <c r="D7" s="23"/>
      <c r="E7" s="23"/>
      <c r="F7" s="20"/>
      <c r="G7" s="23"/>
      <c r="H7" s="23"/>
      <c r="I7" s="23"/>
      <c r="J7" s="23"/>
      <c r="K7" s="23"/>
      <c r="L7" s="23"/>
      <c r="M7" s="23"/>
      <c r="N7" s="38"/>
    </row>
    <row r="8" spans="1:15" x14ac:dyDescent="0.25">
      <c r="A8" s="41"/>
      <c r="B8" s="20"/>
      <c r="C8" s="23"/>
      <c r="D8" s="23"/>
      <c r="E8" s="23"/>
      <c r="F8" s="20"/>
      <c r="G8" s="23"/>
      <c r="H8" s="23"/>
      <c r="I8" s="23"/>
      <c r="J8" s="23"/>
      <c r="K8" s="23"/>
      <c r="L8" s="23"/>
      <c r="M8" s="23"/>
      <c r="N8" s="38"/>
    </row>
    <row r="9" spans="1:15" x14ac:dyDescent="0.25">
      <c r="A9" s="41"/>
      <c r="B9" s="20"/>
      <c r="C9" s="23"/>
      <c r="D9" s="23"/>
      <c r="E9" s="23"/>
      <c r="F9" s="20"/>
      <c r="G9" s="23"/>
      <c r="H9" s="23"/>
      <c r="I9" s="23"/>
      <c r="J9" s="23"/>
      <c r="K9" s="23"/>
      <c r="L9" s="23"/>
      <c r="M9" s="23"/>
      <c r="N9" s="38"/>
    </row>
    <row r="10" spans="1:15" x14ac:dyDescent="0.25">
      <c r="A10" s="41"/>
      <c r="B10" s="20"/>
      <c r="C10" s="23"/>
      <c r="D10" s="23"/>
      <c r="E10" s="23"/>
      <c r="F10" s="20"/>
      <c r="G10" s="23"/>
      <c r="H10" s="23"/>
      <c r="I10" s="23"/>
      <c r="J10" s="23"/>
      <c r="K10" s="23"/>
      <c r="L10" s="23"/>
      <c r="M10" s="23"/>
      <c r="N10" s="38"/>
    </row>
    <row r="11" spans="1:15" x14ac:dyDescent="0.25">
      <c r="A11" s="41"/>
      <c r="B11" s="20"/>
      <c r="C11" s="23"/>
      <c r="D11" s="23"/>
      <c r="E11" s="23"/>
      <c r="F11" s="20"/>
      <c r="G11" s="23"/>
      <c r="H11" s="23"/>
      <c r="I11" s="23"/>
      <c r="J11" s="23"/>
      <c r="K11" s="23"/>
      <c r="L11" s="23"/>
      <c r="M11" s="23"/>
      <c r="N11" s="38"/>
    </row>
    <row r="12" spans="1:15" x14ac:dyDescent="0.25">
      <c r="A12" s="41"/>
      <c r="B12" s="20"/>
      <c r="C12" s="23"/>
      <c r="D12" s="23"/>
      <c r="E12" s="23"/>
      <c r="F12" s="20"/>
      <c r="G12" s="23"/>
      <c r="H12" s="23"/>
      <c r="I12" s="23"/>
      <c r="J12" s="23"/>
      <c r="K12" s="23"/>
      <c r="L12" s="23"/>
      <c r="M12" s="23"/>
      <c r="N12" s="38"/>
    </row>
    <row r="13" spans="1:15" x14ac:dyDescent="0.25">
      <c r="A13" s="41"/>
      <c r="B13" s="20"/>
      <c r="C13" s="23"/>
      <c r="D13" s="23"/>
      <c r="E13" s="23"/>
      <c r="F13" s="20"/>
      <c r="G13" s="23"/>
      <c r="H13" s="23"/>
      <c r="I13" s="23"/>
      <c r="J13" s="23"/>
      <c r="K13" s="23"/>
      <c r="L13" s="23"/>
      <c r="M13" s="23"/>
      <c r="N13" s="38"/>
    </row>
    <row r="14" spans="1:15" x14ac:dyDescent="0.25">
      <c r="A14" s="41"/>
      <c r="B14" s="20"/>
      <c r="C14" s="23"/>
      <c r="D14" s="23"/>
      <c r="E14" s="23"/>
      <c r="F14" s="20"/>
      <c r="G14" s="23"/>
      <c r="H14" s="23"/>
      <c r="I14" s="23"/>
      <c r="J14" s="23"/>
      <c r="K14" s="23"/>
      <c r="L14" s="23"/>
      <c r="M14" s="23"/>
      <c r="N14" s="38"/>
    </row>
    <row r="15" spans="1:15" x14ac:dyDescent="0.25">
      <c r="A15" s="41"/>
      <c r="B15" s="20"/>
      <c r="C15" s="23"/>
      <c r="D15" s="23"/>
      <c r="E15" s="23"/>
      <c r="F15" s="20"/>
      <c r="G15" s="23"/>
      <c r="H15" s="23"/>
      <c r="I15" s="23"/>
      <c r="J15" s="23"/>
      <c r="K15" s="23"/>
      <c r="L15" s="23"/>
      <c r="M15" s="23"/>
      <c r="N15" s="38"/>
    </row>
    <row r="16" spans="1:15" ht="29.25" customHeight="1" thickBot="1" x14ac:dyDescent="0.3">
      <c r="A16" s="42"/>
      <c r="B16" s="21"/>
      <c r="C16" s="24"/>
      <c r="D16" s="24"/>
      <c r="E16" s="24"/>
      <c r="F16" s="21"/>
      <c r="G16" s="24"/>
      <c r="H16" s="24"/>
      <c r="I16" s="24"/>
      <c r="J16" s="24"/>
      <c r="K16" s="24"/>
      <c r="L16" s="24"/>
      <c r="M16" s="24"/>
      <c r="N16" s="39"/>
    </row>
    <row r="17" spans="1:14" x14ac:dyDescent="0.25">
      <c r="A17" s="8" t="s">
        <v>18</v>
      </c>
      <c r="B17" s="9" t="s">
        <v>22</v>
      </c>
      <c r="C17" s="17">
        <v>1000</v>
      </c>
      <c r="D17" s="9">
        <f>(C17+C18+C19+C20)/20</f>
        <v>225</v>
      </c>
      <c r="E17" s="9">
        <f>D17*0.5</f>
        <v>112.5</v>
      </c>
      <c r="F17" s="9">
        <v>20</v>
      </c>
      <c r="G17" s="11">
        <v>90</v>
      </c>
      <c r="H17" s="11">
        <f>C17/E17</f>
        <v>8.8888888888888893</v>
      </c>
      <c r="I17" s="11">
        <f>H17/2</f>
        <v>4.4444444444444446</v>
      </c>
      <c r="J17" s="11">
        <f>G17-H17</f>
        <v>81.111111111111114</v>
      </c>
      <c r="K17" s="11">
        <f>G17-I17-F17</f>
        <v>65.555555555555557</v>
      </c>
      <c r="L17" s="11">
        <f>(60/K17)^1.33</f>
        <v>0.88889512641500634</v>
      </c>
      <c r="M17" s="17">
        <v>890</v>
      </c>
      <c r="N17" s="9" t="s">
        <v>22</v>
      </c>
    </row>
    <row r="18" spans="1:14" x14ac:dyDescent="0.25">
      <c r="A18" s="3" t="s">
        <v>19</v>
      </c>
      <c r="B18" s="9" t="s">
        <v>23</v>
      </c>
      <c r="C18" s="18">
        <v>800</v>
      </c>
      <c r="D18" s="9">
        <f>(C17+C18+C19+C20)/20</f>
        <v>225</v>
      </c>
      <c r="E18" s="9">
        <f t="shared" ref="E18:E20" si="0">D18*0.5</f>
        <v>112.5</v>
      </c>
      <c r="F18" s="9">
        <v>20</v>
      </c>
      <c r="G18" s="16">
        <f>G17-(C17/D17)</f>
        <v>85.555555555555557</v>
      </c>
      <c r="H18" s="11">
        <f t="shared" ref="H18:H20" si="1">C18/E18</f>
        <v>7.1111111111111107</v>
      </c>
      <c r="I18" s="11">
        <f t="shared" ref="I18:I20" si="2">H18/2</f>
        <v>3.5555555555555554</v>
      </c>
      <c r="J18" s="11">
        <f>G18-H18</f>
        <v>78.444444444444443</v>
      </c>
      <c r="K18" s="11">
        <f>G18-I18-F18</f>
        <v>62</v>
      </c>
      <c r="L18" s="11">
        <f>(60/K18)^1.33</f>
        <v>0.95732679776308727</v>
      </c>
      <c r="M18" s="17">
        <v>768</v>
      </c>
      <c r="N18" s="9" t="s">
        <v>23</v>
      </c>
    </row>
    <row r="19" spans="1:14" x14ac:dyDescent="0.25">
      <c r="A19" s="3" t="s">
        <v>20</v>
      </c>
      <c r="B19" s="9" t="s">
        <v>22</v>
      </c>
      <c r="C19" s="18">
        <v>1500</v>
      </c>
      <c r="D19" s="9">
        <f>(C17+C18+C19+C20)/20</f>
        <v>225</v>
      </c>
      <c r="E19" s="9">
        <f t="shared" si="0"/>
        <v>112.5</v>
      </c>
      <c r="F19" s="9">
        <v>20</v>
      </c>
      <c r="G19" s="16">
        <f>G18-(C18/D18)</f>
        <v>82</v>
      </c>
      <c r="H19" s="11">
        <f t="shared" si="1"/>
        <v>13.333333333333334</v>
      </c>
      <c r="I19" s="11">
        <f t="shared" si="2"/>
        <v>6.666666666666667</v>
      </c>
      <c r="J19" s="11">
        <f>G19-H19</f>
        <v>68.666666666666671</v>
      </c>
      <c r="K19" s="11">
        <f>G19-I19-F19</f>
        <v>55.333333333333329</v>
      </c>
      <c r="L19" s="11">
        <f>(60/K19)^1.33</f>
        <v>1.1137011668829715</v>
      </c>
      <c r="M19" s="17">
        <v>1655</v>
      </c>
      <c r="N19" s="9" t="s">
        <v>22</v>
      </c>
    </row>
    <row r="20" spans="1:14" x14ac:dyDescent="0.25">
      <c r="A20" s="3" t="s">
        <v>21</v>
      </c>
      <c r="B20" s="9" t="s">
        <v>22</v>
      </c>
      <c r="C20" s="18">
        <v>1200</v>
      </c>
      <c r="D20" s="9">
        <f>(C17+C18+C19+C20)/20</f>
        <v>225</v>
      </c>
      <c r="E20" s="9">
        <f t="shared" si="0"/>
        <v>112.5</v>
      </c>
      <c r="F20" s="9">
        <v>20</v>
      </c>
      <c r="G20" s="16">
        <f t="shared" ref="G20:G23" si="3">G19-(C19/D19)</f>
        <v>75.333333333333329</v>
      </c>
      <c r="H20" s="11">
        <f t="shared" si="1"/>
        <v>10.666666666666666</v>
      </c>
      <c r="I20" s="11">
        <f t="shared" si="2"/>
        <v>5.333333333333333</v>
      </c>
      <c r="J20" s="11">
        <f>G20-H20</f>
        <v>64.666666666666657</v>
      </c>
      <c r="K20" s="11">
        <f>G20-I20-F20</f>
        <v>50</v>
      </c>
      <c r="L20" s="11">
        <f>(60/K20)^1.33</f>
        <v>1.2744155362060257</v>
      </c>
      <c r="M20" s="17">
        <v>1524</v>
      </c>
      <c r="N20" s="9" t="s">
        <v>22</v>
      </c>
    </row>
    <row r="21" spans="1:14" ht="0.75" customHeight="1" x14ac:dyDescent="0.25">
      <c r="A21" s="3"/>
      <c r="B21" s="2"/>
      <c r="C21" s="2"/>
      <c r="D21" s="2"/>
      <c r="E21" s="2"/>
      <c r="F21" s="2"/>
      <c r="G21" s="10">
        <f t="shared" si="3"/>
        <v>70</v>
      </c>
      <c r="H21" s="2"/>
      <c r="I21" s="2"/>
      <c r="J21" s="2"/>
      <c r="K21" s="2"/>
      <c r="L21" s="2"/>
      <c r="M21" s="2"/>
      <c r="N21" s="4"/>
    </row>
    <row r="22" spans="1:14" hidden="1" x14ac:dyDescent="0.25">
      <c r="A22" s="5"/>
      <c r="B22" s="6"/>
      <c r="C22" s="6"/>
      <c r="D22" s="6"/>
      <c r="E22" s="6"/>
      <c r="F22" s="6"/>
      <c r="G22" s="10" t="e">
        <f t="shared" si="3"/>
        <v>#DIV/0!</v>
      </c>
      <c r="H22" s="6"/>
      <c r="I22" s="6"/>
      <c r="J22" s="6"/>
      <c r="K22" s="6"/>
      <c r="L22" s="6"/>
      <c r="M22" s="6"/>
      <c r="N22" s="7"/>
    </row>
    <row r="23" spans="1:14" hidden="1" x14ac:dyDescent="0.25">
      <c r="A23" s="5"/>
      <c r="B23" s="6"/>
      <c r="C23" s="6"/>
      <c r="D23" s="6"/>
      <c r="E23" s="6"/>
      <c r="F23" s="6"/>
      <c r="G23" s="10" t="e">
        <f t="shared" si="3"/>
        <v>#DIV/0!</v>
      </c>
      <c r="H23" s="6"/>
      <c r="I23" s="6"/>
      <c r="J23" s="6"/>
      <c r="K23" s="6"/>
      <c r="L23" s="6"/>
      <c r="M23" s="6"/>
      <c r="N23" s="7"/>
    </row>
    <row r="24" spans="1:14" ht="1.5" customHeight="1" x14ac:dyDescent="0.25">
      <c r="A24" s="31" t="s">
        <v>15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3"/>
    </row>
    <row r="25" spans="1:14" ht="15.75" hidden="1" thickBot="1" x14ac:dyDescent="0.3">
      <c r="A25" s="31" t="s">
        <v>16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3"/>
    </row>
    <row r="26" spans="1:14" ht="19.5" hidden="1" thickBot="1" x14ac:dyDescent="0.4">
      <c r="A26" s="34" t="s">
        <v>17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6"/>
    </row>
    <row r="27" spans="1:14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3"/>
    </row>
    <row r="28" spans="1:14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3"/>
    </row>
  </sheetData>
  <mergeCells count="18">
    <mergeCell ref="A25:N25"/>
    <mergeCell ref="A26:N26"/>
    <mergeCell ref="K3:K16"/>
    <mergeCell ref="L3:L16"/>
    <mergeCell ref="M3:M16"/>
    <mergeCell ref="N3:N16"/>
    <mergeCell ref="A24:N24"/>
    <mergeCell ref="A3:A16"/>
    <mergeCell ref="B3:B16"/>
    <mergeCell ref="C3:C16"/>
    <mergeCell ref="D3:D16"/>
    <mergeCell ref="J3:J16"/>
    <mergeCell ref="E3:E16"/>
    <mergeCell ref="F3:F16"/>
    <mergeCell ref="G3:G16"/>
    <mergeCell ref="H3:H16"/>
    <mergeCell ref="I3:I16"/>
    <mergeCell ref="A1:N2"/>
  </mergeCells>
  <printOptions horizontalCentered="1" verticalCentered="1"/>
  <pageMargins left="0.15748031496062992" right="0.55118110236220474" top="0.74803149606299213" bottom="0.74803149606299213" header="0.43307086614173229" footer="0.31496062992125984"/>
  <pageSetup paperSize="9" scale="82" orientation="landscape" horizontalDpi="300" verticalDpi="300" r:id="rId1"/>
  <headerFooter>
    <oddHeader>&amp;C&amp;"-,Έντονη γραφή"&amp;18ΑΝΩΓΕΙΟ ΚΥΚΛΩΜΑ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7"/>
  <sheetViews>
    <sheetView workbookViewId="0">
      <selection sqref="A1:XFD1048576"/>
    </sheetView>
  </sheetViews>
  <sheetFormatPr defaultRowHeight="15" x14ac:dyDescent="0.25"/>
  <cols>
    <col min="1" max="1" width="10.7109375" customWidth="1"/>
    <col min="2" max="2" width="9.7109375" customWidth="1"/>
    <col min="6" max="6" width="13.5703125" customWidth="1"/>
    <col min="7" max="10" width="9.28515625" bestFit="1" customWidth="1"/>
    <col min="13" max="13" width="15.7109375" customWidth="1"/>
  </cols>
  <sheetData>
    <row r="1" spans="1:15" ht="15" customHeight="1" x14ac:dyDescent="0.25">
      <c r="A1" s="25" t="s">
        <v>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  <c r="O1" s="1"/>
    </row>
    <row r="2" spans="1:15" ht="11.25" customHeight="1" thickBot="1" x14ac:dyDescent="0.3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  <c r="O2" s="1"/>
    </row>
    <row r="3" spans="1:15" ht="15" customHeight="1" x14ac:dyDescent="0.25">
      <c r="A3" s="40" t="s">
        <v>0</v>
      </c>
      <c r="B3" s="19" t="s">
        <v>1</v>
      </c>
      <c r="C3" s="22" t="s">
        <v>5</v>
      </c>
      <c r="D3" s="22" t="s">
        <v>14</v>
      </c>
      <c r="E3" s="22" t="s">
        <v>4</v>
      </c>
      <c r="F3" s="19" t="s">
        <v>2</v>
      </c>
      <c r="G3" s="22" t="s">
        <v>3</v>
      </c>
      <c r="H3" s="22" t="s">
        <v>6</v>
      </c>
      <c r="I3" s="22" t="s">
        <v>7</v>
      </c>
      <c r="J3" s="22" t="s">
        <v>9</v>
      </c>
      <c r="K3" s="22" t="s">
        <v>10</v>
      </c>
      <c r="L3" s="22" t="s">
        <v>11</v>
      </c>
      <c r="M3" s="22" t="s">
        <v>12</v>
      </c>
      <c r="N3" s="37" t="s">
        <v>13</v>
      </c>
    </row>
    <row r="4" spans="1:15" x14ac:dyDescent="0.25">
      <c r="A4" s="41"/>
      <c r="B4" s="20"/>
      <c r="C4" s="23"/>
      <c r="D4" s="23"/>
      <c r="E4" s="23"/>
      <c r="F4" s="20"/>
      <c r="G4" s="23"/>
      <c r="H4" s="23"/>
      <c r="I4" s="23"/>
      <c r="J4" s="23"/>
      <c r="K4" s="23"/>
      <c r="L4" s="23"/>
      <c r="M4" s="23"/>
      <c r="N4" s="38"/>
    </row>
    <row r="5" spans="1:15" x14ac:dyDescent="0.25">
      <c r="A5" s="41"/>
      <c r="B5" s="20"/>
      <c r="C5" s="23"/>
      <c r="D5" s="23"/>
      <c r="E5" s="23"/>
      <c r="F5" s="20"/>
      <c r="G5" s="23"/>
      <c r="H5" s="23"/>
      <c r="I5" s="23"/>
      <c r="J5" s="23"/>
      <c r="K5" s="23"/>
      <c r="L5" s="23"/>
      <c r="M5" s="23"/>
      <c r="N5" s="38"/>
    </row>
    <row r="6" spans="1:15" x14ac:dyDescent="0.25">
      <c r="A6" s="41"/>
      <c r="B6" s="20"/>
      <c r="C6" s="23"/>
      <c r="D6" s="23"/>
      <c r="E6" s="23"/>
      <c r="F6" s="20"/>
      <c r="G6" s="23"/>
      <c r="H6" s="23"/>
      <c r="I6" s="23"/>
      <c r="J6" s="23"/>
      <c r="K6" s="23"/>
      <c r="L6" s="23"/>
      <c r="M6" s="23"/>
      <c r="N6" s="38"/>
    </row>
    <row r="7" spans="1:15" x14ac:dyDescent="0.25">
      <c r="A7" s="41"/>
      <c r="B7" s="20"/>
      <c r="C7" s="23"/>
      <c r="D7" s="23"/>
      <c r="E7" s="23"/>
      <c r="F7" s="20"/>
      <c r="G7" s="23"/>
      <c r="H7" s="23"/>
      <c r="I7" s="23"/>
      <c r="J7" s="23"/>
      <c r="K7" s="23"/>
      <c r="L7" s="23"/>
      <c r="M7" s="23"/>
      <c r="N7" s="38"/>
    </row>
    <row r="8" spans="1:15" x14ac:dyDescent="0.25">
      <c r="A8" s="41"/>
      <c r="B8" s="20"/>
      <c r="C8" s="23"/>
      <c r="D8" s="23"/>
      <c r="E8" s="23"/>
      <c r="F8" s="20"/>
      <c r="G8" s="23"/>
      <c r="H8" s="23"/>
      <c r="I8" s="23"/>
      <c r="J8" s="23"/>
      <c r="K8" s="23"/>
      <c r="L8" s="23"/>
      <c r="M8" s="23"/>
      <c r="N8" s="38"/>
    </row>
    <row r="9" spans="1:15" x14ac:dyDescent="0.25">
      <c r="A9" s="41"/>
      <c r="B9" s="20"/>
      <c r="C9" s="23"/>
      <c r="D9" s="23"/>
      <c r="E9" s="23"/>
      <c r="F9" s="20"/>
      <c r="G9" s="23"/>
      <c r="H9" s="23"/>
      <c r="I9" s="23"/>
      <c r="J9" s="23"/>
      <c r="K9" s="23"/>
      <c r="L9" s="23"/>
      <c r="M9" s="23"/>
      <c r="N9" s="38"/>
    </row>
    <row r="10" spans="1:15" x14ac:dyDescent="0.25">
      <c r="A10" s="41"/>
      <c r="B10" s="20"/>
      <c r="C10" s="23"/>
      <c r="D10" s="23"/>
      <c r="E10" s="23"/>
      <c r="F10" s="20"/>
      <c r="G10" s="23"/>
      <c r="H10" s="23"/>
      <c r="I10" s="23"/>
      <c r="J10" s="23"/>
      <c r="K10" s="23"/>
      <c r="L10" s="23"/>
      <c r="M10" s="23"/>
      <c r="N10" s="38"/>
    </row>
    <row r="11" spans="1:15" x14ac:dyDescent="0.25">
      <c r="A11" s="41"/>
      <c r="B11" s="20"/>
      <c r="C11" s="23"/>
      <c r="D11" s="23"/>
      <c r="E11" s="23"/>
      <c r="F11" s="20"/>
      <c r="G11" s="23"/>
      <c r="H11" s="23"/>
      <c r="I11" s="23"/>
      <c r="J11" s="23"/>
      <c r="K11" s="23"/>
      <c r="L11" s="23"/>
      <c r="M11" s="23"/>
      <c r="N11" s="38"/>
    </row>
    <row r="12" spans="1:15" x14ac:dyDescent="0.25">
      <c r="A12" s="41"/>
      <c r="B12" s="20"/>
      <c r="C12" s="23"/>
      <c r="D12" s="23"/>
      <c r="E12" s="23"/>
      <c r="F12" s="20"/>
      <c r="G12" s="23"/>
      <c r="H12" s="23"/>
      <c r="I12" s="23"/>
      <c r="J12" s="23"/>
      <c r="K12" s="23"/>
      <c r="L12" s="23"/>
      <c r="M12" s="23"/>
      <c r="N12" s="38"/>
    </row>
    <row r="13" spans="1:15" x14ac:dyDescent="0.25">
      <c r="A13" s="41"/>
      <c r="B13" s="20"/>
      <c r="C13" s="23"/>
      <c r="D13" s="23"/>
      <c r="E13" s="23"/>
      <c r="F13" s="20"/>
      <c r="G13" s="23"/>
      <c r="H13" s="23"/>
      <c r="I13" s="23"/>
      <c r="J13" s="23"/>
      <c r="K13" s="23"/>
      <c r="L13" s="23"/>
      <c r="M13" s="23"/>
      <c r="N13" s="38"/>
    </row>
    <row r="14" spans="1:15" x14ac:dyDescent="0.25">
      <c r="A14" s="41"/>
      <c r="B14" s="20"/>
      <c r="C14" s="23"/>
      <c r="D14" s="23"/>
      <c r="E14" s="23"/>
      <c r="F14" s="20"/>
      <c r="G14" s="23"/>
      <c r="H14" s="23"/>
      <c r="I14" s="23"/>
      <c r="J14" s="23"/>
      <c r="K14" s="23"/>
      <c r="L14" s="23"/>
      <c r="M14" s="23"/>
      <c r="N14" s="38"/>
    </row>
    <row r="15" spans="1:15" x14ac:dyDescent="0.25">
      <c r="A15" s="41"/>
      <c r="B15" s="20"/>
      <c r="C15" s="23"/>
      <c r="D15" s="23"/>
      <c r="E15" s="23"/>
      <c r="F15" s="20"/>
      <c r="G15" s="23"/>
      <c r="H15" s="23"/>
      <c r="I15" s="23"/>
      <c r="J15" s="23"/>
      <c r="K15" s="23"/>
      <c r="L15" s="23"/>
      <c r="M15" s="23"/>
      <c r="N15" s="38"/>
    </row>
    <row r="16" spans="1:15" ht="29.25" customHeight="1" thickBot="1" x14ac:dyDescent="0.3">
      <c r="A16" s="42"/>
      <c r="B16" s="21"/>
      <c r="C16" s="24"/>
      <c r="D16" s="24"/>
      <c r="E16" s="24"/>
      <c r="F16" s="21"/>
      <c r="G16" s="24"/>
      <c r="H16" s="24"/>
      <c r="I16" s="24"/>
      <c r="J16" s="24"/>
      <c r="K16" s="24"/>
      <c r="L16" s="24"/>
      <c r="M16" s="24"/>
      <c r="N16" s="39"/>
    </row>
    <row r="17" spans="1:14" x14ac:dyDescent="0.25">
      <c r="A17" s="8" t="s">
        <v>18</v>
      </c>
      <c r="B17" s="9" t="s">
        <v>22</v>
      </c>
      <c r="C17" s="17">
        <v>1100</v>
      </c>
      <c r="D17" s="9">
        <f>(C17+C18+C19)/20</f>
        <v>140.5</v>
      </c>
      <c r="E17" s="9">
        <f>D17*0.5</f>
        <v>70.25</v>
      </c>
      <c r="F17" s="9">
        <v>20</v>
      </c>
      <c r="G17" s="11">
        <v>90</v>
      </c>
      <c r="H17" s="11">
        <f>C17/E17</f>
        <v>15.658362989323843</v>
      </c>
      <c r="I17" s="11">
        <f>H17/2</f>
        <v>7.8291814946619214</v>
      </c>
      <c r="J17" s="11">
        <f>G17-H17</f>
        <v>74.341637010676152</v>
      </c>
      <c r="K17" s="11">
        <f>G17-I17-F17</f>
        <v>62.170818505338076</v>
      </c>
      <c r="L17" s="11">
        <f>(60/K17)^1.33</f>
        <v>0.95383005941094723</v>
      </c>
      <c r="M17" s="17">
        <v>890</v>
      </c>
      <c r="N17" s="9" t="s">
        <v>22</v>
      </c>
    </row>
    <row r="18" spans="1:14" x14ac:dyDescent="0.25">
      <c r="A18" s="3" t="s">
        <v>19</v>
      </c>
      <c r="B18" s="9" t="s">
        <v>23</v>
      </c>
      <c r="C18" s="18">
        <v>890</v>
      </c>
      <c r="D18" s="9">
        <f>(C17+C18+C19)/20</f>
        <v>140.5</v>
      </c>
      <c r="E18" s="9">
        <f t="shared" ref="E18:E19" si="0">D18*0.5</f>
        <v>70.25</v>
      </c>
      <c r="F18" s="9">
        <v>20</v>
      </c>
      <c r="G18" s="16">
        <f>G17-(C17/D17)</f>
        <v>82.170818505338076</v>
      </c>
      <c r="H18" s="11">
        <f t="shared" ref="H18:H19" si="1">C18/E18</f>
        <v>12.669039145907472</v>
      </c>
      <c r="I18" s="11">
        <f t="shared" ref="I18:I19" si="2">H18/2</f>
        <v>6.3345195729537362</v>
      </c>
      <c r="J18" s="11">
        <f>G18-H18</f>
        <v>69.5017793594306</v>
      </c>
      <c r="K18" s="11">
        <f>G18-I18-F18</f>
        <v>55.836298932384338</v>
      </c>
      <c r="L18" s="11">
        <f>(60/K18)^1.33</f>
        <v>1.1003783917497711</v>
      </c>
      <c r="M18" s="17">
        <v>768</v>
      </c>
      <c r="N18" s="9" t="s">
        <v>23</v>
      </c>
    </row>
    <row r="19" spans="1:14" x14ac:dyDescent="0.25">
      <c r="A19" s="3" t="s">
        <v>20</v>
      </c>
      <c r="B19" s="9" t="s">
        <v>22</v>
      </c>
      <c r="C19" s="18">
        <v>820</v>
      </c>
      <c r="D19" s="9">
        <f>(C17+C18+C19)/20</f>
        <v>140.5</v>
      </c>
      <c r="E19" s="9">
        <f t="shared" si="0"/>
        <v>70.25</v>
      </c>
      <c r="F19" s="9">
        <v>20</v>
      </c>
      <c r="G19" s="16">
        <f>G18-(C18/D18)</f>
        <v>75.836298932384338</v>
      </c>
      <c r="H19" s="11">
        <f t="shared" si="1"/>
        <v>11.672597864768683</v>
      </c>
      <c r="I19" s="11">
        <f t="shared" si="2"/>
        <v>5.8362989323843415</v>
      </c>
      <c r="J19" s="11">
        <f>G19-H19</f>
        <v>64.163701067615648</v>
      </c>
      <c r="K19" s="11">
        <f>G19-I19-F19</f>
        <v>50</v>
      </c>
      <c r="L19" s="11">
        <f>(60/K19)^1.33</f>
        <v>1.2744155362060257</v>
      </c>
      <c r="M19" s="17">
        <v>1655</v>
      </c>
      <c r="N19" s="9" t="s">
        <v>22</v>
      </c>
    </row>
    <row r="20" spans="1:14" ht="0.75" customHeight="1" x14ac:dyDescent="0.25">
      <c r="A20" s="3"/>
      <c r="B20" s="2"/>
      <c r="C20" s="2"/>
      <c r="D20" s="2"/>
      <c r="E20" s="2"/>
      <c r="F20" s="2"/>
      <c r="G20" s="10" t="e">
        <f>#REF!-(#REF!/#REF!)</f>
        <v>#REF!</v>
      </c>
      <c r="H20" s="2"/>
      <c r="I20" s="2"/>
      <c r="J20" s="2"/>
      <c r="K20" s="2"/>
      <c r="L20" s="2"/>
      <c r="M20" s="2"/>
      <c r="N20" s="4"/>
    </row>
    <row r="21" spans="1:14" hidden="1" x14ac:dyDescent="0.25">
      <c r="A21" s="5"/>
      <c r="B21" s="6"/>
      <c r="C21" s="6"/>
      <c r="D21" s="6"/>
      <c r="E21" s="6"/>
      <c r="F21" s="6"/>
      <c r="G21" s="10" t="e">
        <f t="shared" ref="G21:G22" si="3">G20-(C20/D20)</f>
        <v>#REF!</v>
      </c>
      <c r="H21" s="6"/>
      <c r="I21" s="6"/>
      <c r="J21" s="6"/>
      <c r="K21" s="6"/>
      <c r="L21" s="6"/>
      <c r="M21" s="6"/>
      <c r="N21" s="7"/>
    </row>
    <row r="22" spans="1:14" hidden="1" x14ac:dyDescent="0.25">
      <c r="A22" s="5"/>
      <c r="B22" s="6"/>
      <c r="C22" s="6"/>
      <c r="D22" s="6"/>
      <c r="E22" s="6"/>
      <c r="F22" s="6"/>
      <c r="G22" s="10" t="e">
        <f t="shared" si="3"/>
        <v>#REF!</v>
      </c>
      <c r="H22" s="6"/>
      <c r="I22" s="6"/>
      <c r="J22" s="6"/>
      <c r="K22" s="6"/>
      <c r="L22" s="6"/>
      <c r="M22" s="6"/>
      <c r="N22" s="7"/>
    </row>
    <row r="23" spans="1:14" ht="1.5" customHeight="1" x14ac:dyDescent="0.25">
      <c r="A23" s="31" t="s">
        <v>15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3"/>
    </row>
    <row r="24" spans="1:14" hidden="1" x14ac:dyDescent="0.25">
      <c r="A24" s="31" t="s">
        <v>16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3"/>
    </row>
    <row r="25" spans="1:14" ht="19.5" hidden="1" thickBot="1" x14ac:dyDescent="0.4">
      <c r="A25" s="34" t="s">
        <v>17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6"/>
    </row>
    <row r="26" spans="1:14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5"/>
    </row>
    <row r="27" spans="1:14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5"/>
    </row>
  </sheetData>
  <mergeCells count="18">
    <mergeCell ref="A1:N2"/>
    <mergeCell ref="A3:A16"/>
    <mergeCell ref="B3:B16"/>
    <mergeCell ref="C3:C16"/>
    <mergeCell ref="D3:D16"/>
    <mergeCell ref="E3:E16"/>
    <mergeCell ref="F3:F16"/>
    <mergeCell ref="G3:G16"/>
    <mergeCell ref="H3:H16"/>
    <mergeCell ref="I3:I16"/>
    <mergeCell ref="A24:N24"/>
    <mergeCell ref="A25:N25"/>
    <mergeCell ref="J3:J16"/>
    <mergeCell ref="K3:K16"/>
    <mergeCell ref="L3:L16"/>
    <mergeCell ref="M3:M16"/>
    <mergeCell ref="N3:N16"/>
    <mergeCell ref="A23:N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7"/>
  <sheetViews>
    <sheetView topLeftCell="A7" workbookViewId="0">
      <selection activeCell="C20" sqref="C20"/>
    </sheetView>
  </sheetViews>
  <sheetFormatPr defaultRowHeight="15" x14ac:dyDescent="0.25"/>
  <cols>
    <col min="1" max="1" width="10.7109375" customWidth="1"/>
    <col min="2" max="2" width="9.7109375" customWidth="1"/>
    <col min="6" max="6" width="13.5703125" customWidth="1"/>
    <col min="7" max="10" width="9.28515625" bestFit="1" customWidth="1"/>
    <col min="13" max="13" width="15.7109375" customWidth="1"/>
  </cols>
  <sheetData>
    <row r="1" spans="1:15" ht="15" customHeight="1" x14ac:dyDescent="0.25">
      <c r="A1" s="25" t="s">
        <v>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  <c r="O1" s="1"/>
    </row>
    <row r="2" spans="1:15" ht="11.25" customHeight="1" thickBot="1" x14ac:dyDescent="0.3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  <c r="O2" s="1"/>
    </row>
    <row r="3" spans="1:15" ht="15" customHeight="1" x14ac:dyDescent="0.25">
      <c r="A3" s="40" t="s">
        <v>0</v>
      </c>
      <c r="B3" s="19" t="s">
        <v>1</v>
      </c>
      <c r="C3" s="22" t="s">
        <v>5</v>
      </c>
      <c r="D3" s="22" t="s">
        <v>14</v>
      </c>
      <c r="E3" s="22" t="s">
        <v>4</v>
      </c>
      <c r="F3" s="19" t="s">
        <v>2</v>
      </c>
      <c r="G3" s="22" t="s">
        <v>3</v>
      </c>
      <c r="H3" s="22" t="s">
        <v>6</v>
      </c>
      <c r="I3" s="22" t="s">
        <v>7</v>
      </c>
      <c r="J3" s="22" t="s">
        <v>9</v>
      </c>
      <c r="K3" s="22" t="s">
        <v>10</v>
      </c>
      <c r="L3" s="22" t="s">
        <v>11</v>
      </c>
      <c r="M3" s="22" t="s">
        <v>12</v>
      </c>
      <c r="N3" s="37" t="s">
        <v>13</v>
      </c>
    </row>
    <row r="4" spans="1:15" x14ac:dyDescent="0.25">
      <c r="A4" s="41"/>
      <c r="B4" s="20"/>
      <c r="C4" s="23"/>
      <c r="D4" s="23"/>
      <c r="E4" s="23"/>
      <c r="F4" s="20"/>
      <c r="G4" s="23"/>
      <c r="H4" s="23"/>
      <c r="I4" s="23"/>
      <c r="J4" s="23"/>
      <c r="K4" s="23"/>
      <c r="L4" s="23"/>
      <c r="M4" s="23"/>
      <c r="N4" s="38"/>
    </row>
    <row r="5" spans="1:15" x14ac:dyDescent="0.25">
      <c r="A5" s="41"/>
      <c r="B5" s="20"/>
      <c r="C5" s="23"/>
      <c r="D5" s="23"/>
      <c r="E5" s="23"/>
      <c r="F5" s="20"/>
      <c r="G5" s="23"/>
      <c r="H5" s="23"/>
      <c r="I5" s="23"/>
      <c r="J5" s="23"/>
      <c r="K5" s="23"/>
      <c r="L5" s="23"/>
      <c r="M5" s="23"/>
      <c r="N5" s="38"/>
    </row>
    <row r="6" spans="1:15" x14ac:dyDescent="0.25">
      <c r="A6" s="41"/>
      <c r="B6" s="20"/>
      <c r="C6" s="23"/>
      <c r="D6" s="23"/>
      <c r="E6" s="23"/>
      <c r="F6" s="20"/>
      <c r="G6" s="23"/>
      <c r="H6" s="23"/>
      <c r="I6" s="23"/>
      <c r="J6" s="23"/>
      <c r="K6" s="23"/>
      <c r="L6" s="23"/>
      <c r="M6" s="23"/>
      <c r="N6" s="38"/>
    </row>
    <row r="7" spans="1:15" x14ac:dyDescent="0.25">
      <c r="A7" s="41"/>
      <c r="B7" s="20"/>
      <c r="C7" s="23"/>
      <c r="D7" s="23"/>
      <c r="E7" s="23"/>
      <c r="F7" s="20"/>
      <c r="G7" s="23"/>
      <c r="H7" s="23"/>
      <c r="I7" s="23"/>
      <c r="J7" s="23"/>
      <c r="K7" s="23"/>
      <c r="L7" s="23"/>
      <c r="M7" s="23"/>
      <c r="N7" s="38"/>
    </row>
    <row r="8" spans="1:15" x14ac:dyDescent="0.25">
      <c r="A8" s="41"/>
      <c r="B8" s="20"/>
      <c r="C8" s="23"/>
      <c r="D8" s="23"/>
      <c r="E8" s="23"/>
      <c r="F8" s="20"/>
      <c r="G8" s="23"/>
      <c r="H8" s="23"/>
      <c r="I8" s="23"/>
      <c r="J8" s="23"/>
      <c r="K8" s="23"/>
      <c r="L8" s="23"/>
      <c r="M8" s="23"/>
      <c r="N8" s="38"/>
    </row>
    <row r="9" spans="1:15" x14ac:dyDescent="0.25">
      <c r="A9" s="41"/>
      <c r="B9" s="20"/>
      <c r="C9" s="23"/>
      <c r="D9" s="23"/>
      <c r="E9" s="23"/>
      <c r="F9" s="20"/>
      <c r="G9" s="23"/>
      <c r="H9" s="23"/>
      <c r="I9" s="23"/>
      <c r="J9" s="23"/>
      <c r="K9" s="23"/>
      <c r="L9" s="23"/>
      <c r="M9" s="23"/>
      <c r="N9" s="38"/>
    </row>
    <row r="10" spans="1:15" x14ac:dyDescent="0.25">
      <c r="A10" s="41"/>
      <c r="B10" s="20"/>
      <c r="C10" s="23"/>
      <c r="D10" s="23"/>
      <c r="E10" s="23"/>
      <c r="F10" s="20"/>
      <c r="G10" s="23"/>
      <c r="H10" s="23"/>
      <c r="I10" s="23"/>
      <c r="J10" s="23"/>
      <c r="K10" s="23"/>
      <c r="L10" s="23"/>
      <c r="M10" s="23"/>
      <c r="N10" s="38"/>
    </row>
    <row r="11" spans="1:15" x14ac:dyDescent="0.25">
      <c r="A11" s="41"/>
      <c r="B11" s="20"/>
      <c r="C11" s="23"/>
      <c r="D11" s="23"/>
      <c r="E11" s="23"/>
      <c r="F11" s="20"/>
      <c r="G11" s="23"/>
      <c r="H11" s="23"/>
      <c r="I11" s="23"/>
      <c r="J11" s="23"/>
      <c r="K11" s="23"/>
      <c r="L11" s="23"/>
      <c r="M11" s="23"/>
      <c r="N11" s="38"/>
    </row>
    <row r="12" spans="1:15" x14ac:dyDescent="0.25">
      <c r="A12" s="41"/>
      <c r="B12" s="20"/>
      <c r="C12" s="23"/>
      <c r="D12" s="23"/>
      <c r="E12" s="23"/>
      <c r="F12" s="20"/>
      <c r="G12" s="23"/>
      <c r="H12" s="23"/>
      <c r="I12" s="23"/>
      <c r="J12" s="23"/>
      <c r="K12" s="23"/>
      <c r="L12" s="23"/>
      <c r="M12" s="23"/>
      <c r="N12" s="38"/>
    </row>
    <row r="13" spans="1:15" x14ac:dyDescent="0.25">
      <c r="A13" s="41"/>
      <c r="B13" s="20"/>
      <c r="C13" s="23"/>
      <c r="D13" s="23"/>
      <c r="E13" s="23"/>
      <c r="F13" s="20"/>
      <c r="G13" s="23"/>
      <c r="H13" s="23"/>
      <c r="I13" s="23"/>
      <c r="J13" s="23"/>
      <c r="K13" s="23"/>
      <c r="L13" s="23"/>
      <c r="M13" s="23"/>
      <c r="N13" s="38"/>
    </row>
    <row r="14" spans="1:15" x14ac:dyDescent="0.25">
      <c r="A14" s="41"/>
      <c r="B14" s="20"/>
      <c r="C14" s="23"/>
      <c r="D14" s="23"/>
      <c r="E14" s="23"/>
      <c r="F14" s="20"/>
      <c r="G14" s="23"/>
      <c r="H14" s="23"/>
      <c r="I14" s="23"/>
      <c r="J14" s="23"/>
      <c r="K14" s="23"/>
      <c r="L14" s="23"/>
      <c r="M14" s="23"/>
      <c r="N14" s="38"/>
    </row>
    <row r="15" spans="1:15" x14ac:dyDescent="0.25">
      <c r="A15" s="41"/>
      <c r="B15" s="20"/>
      <c r="C15" s="23"/>
      <c r="D15" s="23"/>
      <c r="E15" s="23"/>
      <c r="F15" s="20"/>
      <c r="G15" s="23"/>
      <c r="H15" s="23"/>
      <c r="I15" s="23"/>
      <c r="J15" s="23"/>
      <c r="K15" s="23"/>
      <c r="L15" s="23"/>
      <c r="M15" s="23"/>
      <c r="N15" s="38"/>
    </row>
    <row r="16" spans="1:15" ht="29.25" customHeight="1" thickBot="1" x14ac:dyDescent="0.3">
      <c r="A16" s="42"/>
      <c r="B16" s="21"/>
      <c r="C16" s="24"/>
      <c r="D16" s="24"/>
      <c r="E16" s="24"/>
      <c r="F16" s="21"/>
      <c r="G16" s="24"/>
      <c r="H16" s="24"/>
      <c r="I16" s="24"/>
      <c r="J16" s="24"/>
      <c r="K16" s="24"/>
      <c r="L16" s="24"/>
      <c r="M16" s="24"/>
      <c r="N16" s="39"/>
    </row>
    <row r="17" spans="1:14" x14ac:dyDescent="0.25">
      <c r="A17" s="8" t="s">
        <v>18</v>
      </c>
      <c r="B17" s="9" t="s">
        <v>22</v>
      </c>
      <c r="C17" s="17">
        <v>1200</v>
      </c>
      <c r="D17" s="9">
        <f>(C17+C18+C19)/20</f>
        <v>160.5</v>
      </c>
      <c r="E17" s="9">
        <f>D17*0.5</f>
        <v>80.25</v>
      </c>
      <c r="F17" s="9">
        <v>20</v>
      </c>
      <c r="G17" s="11">
        <v>90</v>
      </c>
      <c r="H17" s="11">
        <f>C17/E17</f>
        <v>14.953271028037383</v>
      </c>
      <c r="I17" s="11">
        <f>H17/2</f>
        <v>7.4766355140186915</v>
      </c>
      <c r="J17" s="11">
        <f>G17-H17</f>
        <v>75.046728971962622</v>
      </c>
      <c r="K17" s="11">
        <f>G17-I17-F17</f>
        <v>62.523364485981304</v>
      </c>
      <c r="L17" s="11">
        <f>(60/K17)^1.33</f>
        <v>0.94668359362705123</v>
      </c>
      <c r="M17" s="17">
        <v>890</v>
      </c>
      <c r="N17" s="9" t="s">
        <v>22</v>
      </c>
    </row>
    <row r="18" spans="1:14" x14ac:dyDescent="0.25">
      <c r="A18" s="3" t="s">
        <v>19</v>
      </c>
      <c r="B18" s="9" t="s">
        <v>23</v>
      </c>
      <c r="C18" s="18">
        <v>1530</v>
      </c>
      <c r="D18" s="9">
        <f>(C17+C18+C19)/20</f>
        <v>160.5</v>
      </c>
      <c r="E18" s="9">
        <f t="shared" ref="E18:E19" si="0">D18*0.5</f>
        <v>80.25</v>
      </c>
      <c r="F18" s="9">
        <v>20</v>
      </c>
      <c r="G18" s="16">
        <f>G17-(C17/D17)</f>
        <v>82.523364485981304</v>
      </c>
      <c r="H18" s="11">
        <f t="shared" ref="H18:H19" si="1">C18/E18</f>
        <v>19.065420560747665</v>
      </c>
      <c r="I18" s="11">
        <f t="shared" ref="I18:I19" si="2">H18/2</f>
        <v>9.5327102803738324</v>
      </c>
      <c r="J18" s="11">
        <f>G18-H18</f>
        <v>63.457943925233636</v>
      </c>
      <c r="K18" s="11">
        <f>G18-I18-F18</f>
        <v>52.99065420560747</v>
      </c>
      <c r="L18" s="11">
        <f>(60/K18)^1.33</f>
        <v>1.1796580047063852</v>
      </c>
      <c r="M18" s="17">
        <v>768</v>
      </c>
      <c r="N18" s="9" t="s">
        <v>23</v>
      </c>
    </row>
    <row r="19" spans="1:14" x14ac:dyDescent="0.25">
      <c r="A19" s="3" t="s">
        <v>20</v>
      </c>
      <c r="B19" s="9" t="s">
        <v>22</v>
      </c>
      <c r="C19" s="18">
        <v>480</v>
      </c>
      <c r="D19" s="9">
        <f>(C17+C18+C19)/20</f>
        <v>160.5</v>
      </c>
      <c r="E19" s="9">
        <f t="shared" si="0"/>
        <v>80.25</v>
      </c>
      <c r="F19" s="9">
        <v>20</v>
      </c>
      <c r="G19" s="16">
        <f>G18-(C18/D18)</f>
        <v>72.99065420560747</v>
      </c>
      <c r="H19" s="11">
        <f t="shared" si="1"/>
        <v>5.981308411214953</v>
      </c>
      <c r="I19" s="11">
        <f t="shared" si="2"/>
        <v>2.9906542056074765</v>
      </c>
      <c r="J19" s="11">
        <f>G19-H19</f>
        <v>67.009345794392516</v>
      </c>
      <c r="K19" s="11">
        <f>G19-I19-F19</f>
        <v>50</v>
      </c>
      <c r="L19" s="11">
        <f>(60/K19)^1.33</f>
        <v>1.2744155362060257</v>
      </c>
      <c r="M19" s="17">
        <v>1655</v>
      </c>
      <c r="N19" s="9" t="s">
        <v>22</v>
      </c>
    </row>
    <row r="20" spans="1:14" ht="0.75" customHeight="1" x14ac:dyDescent="0.25">
      <c r="A20" s="3"/>
      <c r="B20" s="2"/>
      <c r="C20" s="2"/>
      <c r="D20" s="2"/>
      <c r="E20" s="2"/>
      <c r="F20" s="2"/>
      <c r="G20" s="10" t="e">
        <f>#REF!-(#REF!/#REF!)</f>
        <v>#REF!</v>
      </c>
      <c r="H20" s="2"/>
      <c r="I20" s="2"/>
      <c r="J20" s="2"/>
      <c r="K20" s="2"/>
      <c r="L20" s="2"/>
      <c r="M20" s="2"/>
      <c r="N20" s="4"/>
    </row>
    <row r="21" spans="1:14" hidden="1" x14ac:dyDescent="0.25">
      <c r="A21" s="5"/>
      <c r="B21" s="6"/>
      <c r="C21" s="6"/>
      <c r="D21" s="6"/>
      <c r="E21" s="6"/>
      <c r="F21" s="6"/>
      <c r="G21" s="10" t="e">
        <f t="shared" ref="G21:G22" si="3">G20-(C20/D20)</f>
        <v>#REF!</v>
      </c>
      <c r="H21" s="6"/>
      <c r="I21" s="6"/>
      <c r="J21" s="6"/>
      <c r="K21" s="6"/>
      <c r="L21" s="6"/>
      <c r="M21" s="6"/>
      <c r="N21" s="7"/>
    </row>
    <row r="22" spans="1:14" hidden="1" x14ac:dyDescent="0.25">
      <c r="A22" s="5"/>
      <c r="B22" s="6"/>
      <c r="C22" s="6"/>
      <c r="D22" s="6"/>
      <c r="E22" s="6"/>
      <c r="F22" s="6"/>
      <c r="G22" s="10" t="e">
        <f t="shared" si="3"/>
        <v>#REF!</v>
      </c>
      <c r="H22" s="6"/>
      <c r="I22" s="6"/>
      <c r="J22" s="6"/>
      <c r="K22" s="6"/>
      <c r="L22" s="6"/>
      <c r="M22" s="6"/>
      <c r="N22" s="7"/>
    </row>
    <row r="23" spans="1:14" ht="1.5" customHeight="1" x14ac:dyDescent="0.25">
      <c r="A23" s="31" t="s">
        <v>15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3"/>
    </row>
    <row r="24" spans="1:14" hidden="1" x14ac:dyDescent="0.25">
      <c r="A24" s="31" t="s">
        <v>16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3"/>
    </row>
    <row r="25" spans="1:14" ht="19.5" hidden="1" thickBot="1" x14ac:dyDescent="0.4">
      <c r="A25" s="34" t="s">
        <v>17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6"/>
    </row>
    <row r="26" spans="1:14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5"/>
    </row>
    <row r="27" spans="1:14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5"/>
    </row>
  </sheetData>
  <mergeCells count="18">
    <mergeCell ref="A1:N2"/>
    <mergeCell ref="A3:A16"/>
    <mergeCell ref="B3:B16"/>
    <mergeCell ref="C3:C16"/>
    <mergeCell ref="D3:D16"/>
    <mergeCell ref="E3:E16"/>
    <mergeCell ref="F3:F16"/>
    <mergeCell ref="G3:G16"/>
    <mergeCell ref="H3:H16"/>
    <mergeCell ref="I3:I16"/>
    <mergeCell ref="A24:N24"/>
    <mergeCell ref="A25:N25"/>
    <mergeCell ref="J3:J16"/>
    <mergeCell ref="K3:K16"/>
    <mergeCell ref="L3:L16"/>
    <mergeCell ref="M3:M16"/>
    <mergeCell ref="N3:N16"/>
    <mergeCell ref="A23:N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F602B-963A-40B6-9CE1-3A310EBCF613}">
  <dimension ref="A1:N1"/>
  <sheetViews>
    <sheetView workbookViewId="0">
      <selection activeCell="J11" sqref="J11"/>
    </sheetView>
  </sheetViews>
  <sheetFormatPr defaultRowHeight="15" x14ac:dyDescent="0.25"/>
  <cols>
    <col min="1" max="1" width="10.7109375" customWidth="1"/>
    <col min="2" max="2" width="9.7109375" customWidth="1"/>
    <col min="6" max="6" width="13.5703125" customWidth="1"/>
    <col min="7" max="10" width="9.28515625" bestFit="1" customWidth="1"/>
    <col min="13" max="13" width="15.7109375" customWidth="1"/>
  </cols>
  <sheetData>
    <row r="1" spans="1:14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2E277-2447-4D4F-BFF4-E408BD44F040}">
  <dimension ref="A1:O27"/>
  <sheetViews>
    <sheetView workbookViewId="0">
      <selection activeCell="C19" sqref="C19"/>
    </sheetView>
  </sheetViews>
  <sheetFormatPr defaultRowHeight="15" x14ac:dyDescent="0.25"/>
  <cols>
    <col min="1" max="1" width="10.7109375" customWidth="1"/>
    <col min="2" max="2" width="9.7109375" customWidth="1"/>
    <col min="6" max="6" width="13.5703125" customWidth="1"/>
    <col min="7" max="10" width="9.28515625" bestFit="1" customWidth="1"/>
    <col min="13" max="13" width="15.7109375" customWidth="1"/>
  </cols>
  <sheetData>
    <row r="1" spans="1:15" ht="15" customHeight="1" x14ac:dyDescent="0.25">
      <c r="A1" s="25" t="s">
        <v>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  <c r="O1" s="1"/>
    </row>
    <row r="2" spans="1:15" ht="11.25" customHeight="1" thickBot="1" x14ac:dyDescent="0.3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  <c r="O2" s="1"/>
    </row>
    <row r="3" spans="1:15" ht="15" customHeight="1" x14ac:dyDescent="0.25">
      <c r="A3" s="40" t="s">
        <v>0</v>
      </c>
      <c r="B3" s="19" t="s">
        <v>1</v>
      </c>
      <c r="C3" s="22" t="s">
        <v>5</v>
      </c>
      <c r="D3" s="22" t="s">
        <v>14</v>
      </c>
      <c r="E3" s="22" t="s">
        <v>4</v>
      </c>
      <c r="F3" s="19" t="s">
        <v>2</v>
      </c>
      <c r="G3" s="22" t="s">
        <v>3</v>
      </c>
      <c r="H3" s="22" t="s">
        <v>6</v>
      </c>
      <c r="I3" s="22" t="s">
        <v>7</v>
      </c>
      <c r="J3" s="22" t="s">
        <v>9</v>
      </c>
      <c r="K3" s="22" t="s">
        <v>10</v>
      </c>
      <c r="L3" s="22" t="s">
        <v>11</v>
      </c>
      <c r="M3" s="22" t="s">
        <v>12</v>
      </c>
      <c r="N3" s="37" t="s">
        <v>13</v>
      </c>
    </row>
    <row r="4" spans="1:15" x14ac:dyDescent="0.25">
      <c r="A4" s="41"/>
      <c r="B4" s="20"/>
      <c r="C4" s="23"/>
      <c r="D4" s="23"/>
      <c r="E4" s="23"/>
      <c r="F4" s="20"/>
      <c r="G4" s="23"/>
      <c r="H4" s="23"/>
      <c r="I4" s="23"/>
      <c r="J4" s="23"/>
      <c r="K4" s="23"/>
      <c r="L4" s="23"/>
      <c r="M4" s="23"/>
      <c r="N4" s="38"/>
    </row>
    <row r="5" spans="1:15" x14ac:dyDescent="0.25">
      <c r="A5" s="41"/>
      <c r="B5" s="20"/>
      <c r="C5" s="23"/>
      <c r="D5" s="23"/>
      <c r="E5" s="23"/>
      <c r="F5" s="20"/>
      <c r="G5" s="23"/>
      <c r="H5" s="23"/>
      <c r="I5" s="23"/>
      <c r="J5" s="23"/>
      <c r="K5" s="23"/>
      <c r="L5" s="23"/>
      <c r="M5" s="23"/>
      <c r="N5" s="38"/>
    </row>
    <row r="6" spans="1:15" x14ac:dyDescent="0.25">
      <c r="A6" s="41"/>
      <c r="B6" s="20"/>
      <c r="C6" s="23"/>
      <c r="D6" s="23"/>
      <c r="E6" s="23"/>
      <c r="F6" s="20"/>
      <c r="G6" s="23"/>
      <c r="H6" s="23"/>
      <c r="I6" s="23"/>
      <c r="J6" s="23"/>
      <c r="K6" s="23"/>
      <c r="L6" s="23"/>
      <c r="M6" s="23"/>
      <c r="N6" s="38"/>
    </row>
    <row r="7" spans="1:15" x14ac:dyDescent="0.25">
      <c r="A7" s="41"/>
      <c r="B7" s="20"/>
      <c r="C7" s="23"/>
      <c r="D7" s="23"/>
      <c r="E7" s="23"/>
      <c r="F7" s="20"/>
      <c r="G7" s="23"/>
      <c r="H7" s="23"/>
      <c r="I7" s="23"/>
      <c r="J7" s="23"/>
      <c r="K7" s="23"/>
      <c r="L7" s="23"/>
      <c r="M7" s="23"/>
      <c r="N7" s="38"/>
    </row>
    <row r="8" spans="1:15" x14ac:dyDescent="0.25">
      <c r="A8" s="41"/>
      <c r="B8" s="20"/>
      <c r="C8" s="23"/>
      <c r="D8" s="23"/>
      <c r="E8" s="23"/>
      <c r="F8" s="20"/>
      <c r="G8" s="23"/>
      <c r="H8" s="23"/>
      <c r="I8" s="23"/>
      <c r="J8" s="23"/>
      <c r="K8" s="23"/>
      <c r="L8" s="23"/>
      <c r="M8" s="23"/>
      <c r="N8" s="38"/>
    </row>
    <row r="9" spans="1:15" x14ac:dyDescent="0.25">
      <c r="A9" s="41"/>
      <c r="B9" s="20"/>
      <c r="C9" s="23"/>
      <c r="D9" s="23"/>
      <c r="E9" s="23"/>
      <c r="F9" s="20"/>
      <c r="G9" s="23"/>
      <c r="H9" s="23"/>
      <c r="I9" s="23"/>
      <c r="J9" s="23"/>
      <c r="K9" s="23"/>
      <c r="L9" s="23"/>
      <c r="M9" s="23"/>
      <c r="N9" s="38"/>
    </row>
    <row r="10" spans="1:15" x14ac:dyDescent="0.25">
      <c r="A10" s="41"/>
      <c r="B10" s="20"/>
      <c r="C10" s="23"/>
      <c r="D10" s="23"/>
      <c r="E10" s="23"/>
      <c r="F10" s="20"/>
      <c r="G10" s="23"/>
      <c r="H10" s="23"/>
      <c r="I10" s="23"/>
      <c r="J10" s="23"/>
      <c r="K10" s="23"/>
      <c r="L10" s="23"/>
      <c r="M10" s="23"/>
      <c r="N10" s="38"/>
    </row>
    <row r="11" spans="1:15" x14ac:dyDescent="0.25">
      <c r="A11" s="41"/>
      <c r="B11" s="20"/>
      <c r="C11" s="23"/>
      <c r="D11" s="23"/>
      <c r="E11" s="23"/>
      <c r="F11" s="20"/>
      <c r="G11" s="23"/>
      <c r="H11" s="23"/>
      <c r="I11" s="23"/>
      <c r="J11" s="23"/>
      <c r="K11" s="23"/>
      <c r="L11" s="23"/>
      <c r="M11" s="23"/>
      <c r="N11" s="38"/>
    </row>
    <row r="12" spans="1:15" x14ac:dyDescent="0.25">
      <c r="A12" s="41"/>
      <c r="B12" s="20"/>
      <c r="C12" s="23"/>
      <c r="D12" s="23"/>
      <c r="E12" s="23"/>
      <c r="F12" s="20"/>
      <c r="G12" s="23"/>
      <c r="H12" s="23"/>
      <c r="I12" s="23"/>
      <c r="J12" s="23"/>
      <c r="K12" s="23"/>
      <c r="L12" s="23"/>
      <c r="M12" s="23"/>
      <c r="N12" s="38"/>
    </row>
    <row r="13" spans="1:15" x14ac:dyDescent="0.25">
      <c r="A13" s="41"/>
      <c r="B13" s="20"/>
      <c r="C13" s="23"/>
      <c r="D13" s="23"/>
      <c r="E13" s="23"/>
      <c r="F13" s="20"/>
      <c r="G13" s="23"/>
      <c r="H13" s="23"/>
      <c r="I13" s="23"/>
      <c r="J13" s="23"/>
      <c r="K13" s="23"/>
      <c r="L13" s="23"/>
      <c r="M13" s="23"/>
      <c r="N13" s="38"/>
    </row>
    <row r="14" spans="1:15" x14ac:dyDescent="0.25">
      <c r="A14" s="41"/>
      <c r="B14" s="20"/>
      <c r="C14" s="23"/>
      <c r="D14" s="23"/>
      <c r="E14" s="23"/>
      <c r="F14" s="20"/>
      <c r="G14" s="23"/>
      <c r="H14" s="23"/>
      <c r="I14" s="23"/>
      <c r="J14" s="23"/>
      <c r="K14" s="23"/>
      <c r="L14" s="23"/>
      <c r="M14" s="23"/>
      <c r="N14" s="38"/>
    </row>
    <row r="15" spans="1:15" x14ac:dyDescent="0.25">
      <c r="A15" s="41"/>
      <c r="B15" s="20"/>
      <c r="C15" s="23"/>
      <c r="D15" s="23"/>
      <c r="E15" s="23"/>
      <c r="F15" s="20"/>
      <c r="G15" s="23"/>
      <c r="H15" s="23"/>
      <c r="I15" s="23"/>
      <c r="J15" s="23"/>
      <c r="K15" s="23"/>
      <c r="L15" s="23"/>
      <c r="M15" s="23"/>
      <c r="N15" s="38"/>
    </row>
    <row r="16" spans="1:15" ht="29.25" customHeight="1" thickBot="1" x14ac:dyDescent="0.3">
      <c r="A16" s="42"/>
      <c r="B16" s="21"/>
      <c r="C16" s="24"/>
      <c r="D16" s="24"/>
      <c r="E16" s="24"/>
      <c r="F16" s="21"/>
      <c r="G16" s="24"/>
      <c r="H16" s="24"/>
      <c r="I16" s="24"/>
      <c r="J16" s="24"/>
      <c r="K16" s="24"/>
      <c r="L16" s="24"/>
      <c r="M16" s="24"/>
      <c r="N16" s="39"/>
    </row>
    <row r="17" spans="1:14" x14ac:dyDescent="0.25">
      <c r="A17" s="8" t="s">
        <v>18</v>
      </c>
      <c r="B17" s="9" t="s">
        <v>22</v>
      </c>
      <c r="C17" s="17">
        <v>1280</v>
      </c>
      <c r="D17" s="9">
        <f>(C17+C18+C19)/20</f>
        <v>95</v>
      </c>
      <c r="E17" s="9">
        <f>D17*0.5</f>
        <v>47.5</v>
      </c>
      <c r="F17" s="9">
        <v>20</v>
      </c>
      <c r="G17" s="11">
        <v>90</v>
      </c>
      <c r="H17" s="11">
        <f>C17/E17</f>
        <v>26.94736842105263</v>
      </c>
      <c r="I17" s="11">
        <f>H17/2</f>
        <v>13.473684210526315</v>
      </c>
      <c r="J17" s="11">
        <f>G17-H17</f>
        <v>63.05263157894737</v>
      </c>
      <c r="K17" s="11">
        <f>G17-I17-F17</f>
        <v>56.526315789473685</v>
      </c>
      <c r="L17" s="11">
        <f>(60/K17)^1.33</f>
        <v>1.0825494857899411</v>
      </c>
      <c r="M17" s="17">
        <v>890</v>
      </c>
      <c r="N17" s="9" t="s">
        <v>22</v>
      </c>
    </row>
    <row r="18" spans="1:14" x14ac:dyDescent="0.25">
      <c r="A18" s="3" t="s">
        <v>19</v>
      </c>
      <c r="B18" s="9" t="s">
        <v>23</v>
      </c>
      <c r="C18" s="18">
        <v>620</v>
      </c>
      <c r="D18" s="9">
        <f>(C17+C18+C19)/20</f>
        <v>95</v>
      </c>
      <c r="E18" s="9">
        <f t="shared" ref="E18:E19" si="0">D18*0.5</f>
        <v>47.5</v>
      </c>
      <c r="F18" s="9">
        <v>20</v>
      </c>
      <c r="G18" s="16">
        <f>G17-(C17/D17)</f>
        <v>76.526315789473685</v>
      </c>
      <c r="H18" s="11">
        <f t="shared" ref="H18:H19" si="1">C18/E18</f>
        <v>13.052631578947368</v>
      </c>
      <c r="I18" s="11">
        <f t="shared" ref="I18:I19" si="2">H18/2</f>
        <v>6.5263157894736841</v>
      </c>
      <c r="J18" s="11">
        <f>G18-H18</f>
        <v>63.473684210526315</v>
      </c>
      <c r="K18" s="11">
        <f>G18-I18-F18</f>
        <v>50</v>
      </c>
      <c r="L18" s="11">
        <f>(60/K18)^1.33</f>
        <v>1.2744155362060257</v>
      </c>
      <c r="M18" s="17">
        <v>768</v>
      </c>
      <c r="N18" s="9" t="s">
        <v>23</v>
      </c>
    </row>
    <row r="19" spans="1:14" x14ac:dyDescent="0.25">
      <c r="A19" s="3"/>
      <c r="B19" s="9"/>
      <c r="C19" s="18"/>
      <c r="D19" s="9"/>
      <c r="E19" s="9"/>
      <c r="F19" s="9"/>
      <c r="G19" s="16"/>
      <c r="H19" s="11"/>
      <c r="I19" s="11"/>
      <c r="J19" s="11"/>
      <c r="K19" s="11"/>
      <c r="L19" s="11"/>
      <c r="M19" s="17"/>
      <c r="N19" s="9"/>
    </row>
    <row r="20" spans="1:14" ht="0.75" customHeight="1" x14ac:dyDescent="0.25">
      <c r="A20" s="3"/>
      <c r="B20" s="2"/>
      <c r="C20" s="2"/>
      <c r="D20" s="2"/>
      <c r="E20" s="2"/>
      <c r="F20" s="2"/>
      <c r="G20" s="10" t="e">
        <f>#REF!-(#REF!/#REF!)</f>
        <v>#REF!</v>
      </c>
      <c r="H20" s="2"/>
      <c r="I20" s="2"/>
      <c r="J20" s="2"/>
      <c r="K20" s="2"/>
      <c r="L20" s="2"/>
      <c r="M20" s="2"/>
      <c r="N20" s="4"/>
    </row>
    <row r="21" spans="1:14" hidden="1" x14ac:dyDescent="0.25">
      <c r="A21" s="5"/>
      <c r="B21" s="6"/>
      <c r="C21" s="6"/>
      <c r="D21" s="6"/>
      <c r="E21" s="6"/>
      <c r="F21" s="6"/>
      <c r="G21" s="10" t="e">
        <f t="shared" ref="G21:G22" si="3">G20-(C20/D20)</f>
        <v>#REF!</v>
      </c>
      <c r="H21" s="6"/>
      <c r="I21" s="6"/>
      <c r="J21" s="6"/>
      <c r="K21" s="6"/>
      <c r="L21" s="6"/>
      <c r="M21" s="6"/>
      <c r="N21" s="7"/>
    </row>
    <row r="22" spans="1:14" hidden="1" x14ac:dyDescent="0.25">
      <c r="A22" s="5"/>
      <c r="B22" s="6"/>
      <c r="C22" s="6"/>
      <c r="D22" s="6"/>
      <c r="E22" s="6"/>
      <c r="F22" s="6"/>
      <c r="G22" s="10" t="e">
        <f t="shared" si="3"/>
        <v>#REF!</v>
      </c>
      <c r="H22" s="6"/>
      <c r="I22" s="6"/>
      <c r="J22" s="6"/>
      <c r="K22" s="6"/>
      <c r="L22" s="6"/>
      <c r="M22" s="6"/>
      <c r="N22" s="7"/>
    </row>
    <row r="23" spans="1:14" ht="1.5" customHeight="1" x14ac:dyDescent="0.25">
      <c r="A23" s="31" t="s">
        <v>15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3"/>
    </row>
    <row r="24" spans="1:14" hidden="1" x14ac:dyDescent="0.25">
      <c r="A24" s="31" t="s">
        <v>16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3"/>
    </row>
    <row r="25" spans="1:14" ht="19.5" hidden="1" thickBot="1" x14ac:dyDescent="0.4">
      <c r="A25" s="34" t="s">
        <v>17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6"/>
    </row>
    <row r="26" spans="1:14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5"/>
    </row>
    <row r="27" spans="1:14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5"/>
    </row>
  </sheetData>
  <mergeCells count="18">
    <mergeCell ref="A24:N24"/>
    <mergeCell ref="A25:N25"/>
    <mergeCell ref="J3:J16"/>
    <mergeCell ref="K3:K16"/>
    <mergeCell ref="L3:L16"/>
    <mergeCell ref="M3:M16"/>
    <mergeCell ref="N3:N16"/>
    <mergeCell ref="A23:N23"/>
    <mergeCell ref="A1:N2"/>
    <mergeCell ref="A3:A16"/>
    <mergeCell ref="B3:B16"/>
    <mergeCell ref="C3:C16"/>
    <mergeCell ref="D3:D16"/>
    <mergeCell ref="E3:E16"/>
    <mergeCell ref="F3:F16"/>
    <mergeCell ref="G3:G16"/>
    <mergeCell ref="H3:H16"/>
    <mergeCell ref="I3:I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5C619-05FE-4219-A83A-96714D718A02}">
  <dimension ref="A1:O27"/>
  <sheetViews>
    <sheetView workbookViewId="0">
      <selection activeCell="C27" sqref="C27"/>
    </sheetView>
  </sheetViews>
  <sheetFormatPr defaultRowHeight="15" x14ac:dyDescent="0.25"/>
  <cols>
    <col min="1" max="1" width="10.7109375" customWidth="1"/>
    <col min="2" max="2" width="9.7109375" customWidth="1"/>
    <col min="6" max="6" width="13.5703125" customWidth="1"/>
    <col min="7" max="10" width="9.28515625" bestFit="1" customWidth="1"/>
    <col min="13" max="13" width="15.7109375" customWidth="1"/>
  </cols>
  <sheetData>
    <row r="1" spans="1:15" ht="15" customHeight="1" x14ac:dyDescent="0.25">
      <c r="A1" s="25" t="s">
        <v>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  <c r="O1" s="1"/>
    </row>
    <row r="2" spans="1:15" ht="11.25" customHeight="1" thickBot="1" x14ac:dyDescent="0.3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  <c r="O2" s="1"/>
    </row>
    <row r="3" spans="1:15" ht="15" customHeight="1" x14ac:dyDescent="0.25">
      <c r="A3" s="40" t="s">
        <v>0</v>
      </c>
      <c r="B3" s="19" t="s">
        <v>1</v>
      </c>
      <c r="C3" s="22" t="s">
        <v>5</v>
      </c>
      <c r="D3" s="22" t="s">
        <v>14</v>
      </c>
      <c r="E3" s="22" t="s">
        <v>4</v>
      </c>
      <c r="F3" s="19" t="s">
        <v>2</v>
      </c>
      <c r="G3" s="22" t="s">
        <v>3</v>
      </c>
      <c r="H3" s="22" t="s">
        <v>6</v>
      </c>
      <c r="I3" s="22" t="s">
        <v>7</v>
      </c>
      <c r="J3" s="22" t="s">
        <v>9</v>
      </c>
      <c r="K3" s="22" t="s">
        <v>10</v>
      </c>
      <c r="L3" s="22" t="s">
        <v>11</v>
      </c>
      <c r="M3" s="22" t="s">
        <v>12</v>
      </c>
      <c r="N3" s="37" t="s">
        <v>13</v>
      </c>
    </row>
    <row r="4" spans="1:15" x14ac:dyDescent="0.25">
      <c r="A4" s="41"/>
      <c r="B4" s="20"/>
      <c r="C4" s="23"/>
      <c r="D4" s="23"/>
      <c r="E4" s="23"/>
      <c r="F4" s="20"/>
      <c r="G4" s="23"/>
      <c r="H4" s="23"/>
      <c r="I4" s="23"/>
      <c r="J4" s="23"/>
      <c r="K4" s="23"/>
      <c r="L4" s="23"/>
      <c r="M4" s="23"/>
      <c r="N4" s="38"/>
    </row>
    <row r="5" spans="1:15" x14ac:dyDescent="0.25">
      <c r="A5" s="41"/>
      <c r="B5" s="20"/>
      <c r="C5" s="23"/>
      <c r="D5" s="23"/>
      <c r="E5" s="23"/>
      <c r="F5" s="20"/>
      <c r="G5" s="23"/>
      <c r="H5" s="23"/>
      <c r="I5" s="23"/>
      <c r="J5" s="23"/>
      <c r="K5" s="23"/>
      <c r="L5" s="23"/>
      <c r="M5" s="23"/>
      <c r="N5" s="38"/>
    </row>
    <row r="6" spans="1:15" x14ac:dyDescent="0.25">
      <c r="A6" s="41"/>
      <c r="B6" s="20"/>
      <c r="C6" s="23"/>
      <c r="D6" s="23"/>
      <c r="E6" s="23"/>
      <c r="F6" s="20"/>
      <c r="G6" s="23"/>
      <c r="H6" s="23"/>
      <c r="I6" s="23"/>
      <c r="J6" s="23"/>
      <c r="K6" s="23"/>
      <c r="L6" s="23"/>
      <c r="M6" s="23"/>
      <c r="N6" s="38"/>
    </row>
    <row r="7" spans="1:15" x14ac:dyDescent="0.25">
      <c r="A7" s="41"/>
      <c r="B7" s="20"/>
      <c r="C7" s="23"/>
      <c r="D7" s="23"/>
      <c r="E7" s="23"/>
      <c r="F7" s="20"/>
      <c r="G7" s="23"/>
      <c r="H7" s="23"/>
      <c r="I7" s="23"/>
      <c r="J7" s="23"/>
      <c r="K7" s="23"/>
      <c r="L7" s="23"/>
      <c r="M7" s="23"/>
      <c r="N7" s="38"/>
    </row>
    <row r="8" spans="1:15" x14ac:dyDescent="0.25">
      <c r="A8" s="41"/>
      <c r="B8" s="20"/>
      <c r="C8" s="23"/>
      <c r="D8" s="23"/>
      <c r="E8" s="23"/>
      <c r="F8" s="20"/>
      <c r="G8" s="23"/>
      <c r="H8" s="23"/>
      <c r="I8" s="23"/>
      <c r="J8" s="23"/>
      <c r="K8" s="23"/>
      <c r="L8" s="23"/>
      <c r="M8" s="23"/>
      <c r="N8" s="38"/>
    </row>
    <row r="9" spans="1:15" x14ac:dyDescent="0.25">
      <c r="A9" s="41"/>
      <c r="B9" s="20"/>
      <c r="C9" s="23"/>
      <c r="D9" s="23"/>
      <c r="E9" s="23"/>
      <c r="F9" s="20"/>
      <c r="G9" s="23"/>
      <c r="H9" s="23"/>
      <c r="I9" s="23"/>
      <c r="J9" s="23"/>
      <c r="K9" s="23"/>
      <c r="L9" s="23"/>
      <c r="M9" s="23"/>
      <c r="N9" s="38"/>
    </row>
    <row r="10" spans="1:15" x14ac:dyDescent="0.25">
      <c r="A10" s="41"/>
      <c r="B10" s="20"/>
      <c r="C10" s="23"/>
      <c r="D10" s="23"/>
      <c r="E10" s="23"/>
      <c r="F10" s="20"/>
      <c r="G10" s="23"/>
      <c r="H10" s="23"/>
      <c r="I10" s="23"/>
      <c r="J10" s="23"/>
      <c r="K10" s="23"/>
      <c r="L10" s="23"/>
      <c r="M10" s="23"/>
      <c r="N10" s="38"/>
    </row>
    <row r="11" spans="1:15" x14ac:dyDescent="0.25">
      <c r="A11" s="41"/>
      <c r="B11" s="20"/>
      <c r="C11" s="23"/>
      <c r="D11" s="23"/>
      <c r="E11" s="23"/>
      <c r="F11" s="20"/>
      <c r="G11" s="23"/>
      <c r="H11" s="23"/>
      <c r="I11" s="23"/>
      <c r="J11" s="23"/>
      <c r="K11" s="23"/>
      <c r="L11" s="23"/>
      <c r="M11" s="23"/>
      <c r="N11" s="38"/>
    </row>
    <row r="12" spans="1:15" x14ac:dyDescent="0.25">
      <c r="A12" s="41"/>
      <c r="B12" s="20"/>
      <c r="C12" s="23"/>
      <c r="D12" s="23"/>
      <c r="E12" s="23"/>
      <c r="F12" s="20"/>
      <c r="G12" s="23"/>
      <c r="H12" s="23"/>
      <c r="I12" s="23"/>
      <c r="J12" s="23"/>
      <c r="K12" s="23"/>
      <c r="L12" s="23"/>
      <c r="M12" s="23"/>
      <c r="N12" s="38"/>
    </row>
    <row r="13" spans="1:15" x14ac:dyDescent="0.25">
      <c r="A13" s="41"/>
      <c r="B13" s="20"/>
      <c r="C13" s="23"/>
      <c r="D13" s="23"/>
      <c r="E13" s="23"/>
      <c r="F13" s="20"/>
      <c r="G13" s="23"/>
      <c r="H13" s="23"/>
      <c r="I13" s="23"/>
      <c r="J13" s="23"/>
      <c r="K13" s="23"/>
      <c r="L13" s="23"/>
      <c r="M13" s="23"/>
      <c r="N13" s="38"/>
    </row>
    <row r="14" spans="1:15" x14ac:dyDescent="0.25">
      <c r="A14" s="41"/>
      <c r="B14" s="20"/>
      <c r="C14" s="23"/>
      <c r="D14" s="23"/>
      <c r="E14" s="23"/>
      <c r="F14" s="20"/>
      <c r="G14" s="23"/>
      <c r="H14" s="23"/>
      <c r="I14" s="23"/>
      <c r="J14" s="23"/>
      <c r="K14" s="23"/>
      <c r="L14" s="23"/>
      <c r="M14" s="23"/>
      <c r="N14" s="38"/>
    </row>
    <row r="15" spans="1:15" x14ac:dyDescent="0.25">
      <c r="A15" s="41"/>
      <c r="B15" s="20"/>
      <c r="C15" s="23"/>
      <c r="D15" s="23"/>
      <c r="E15" s="23"/>
      <c r="F15" s="20"/>
      <c r="G15" s="23"/>
      <c r="H15" s="23"/>
      <c r="I15" s="23"/>
      <c r="J15" s="23"/>
      <c r="K15" s="23"/>
      <c r="L15" s="23"/>
      <c r="M15" s="23"/>
      <c r="N15" s="38"/>
    </row>
    <row r="16" spans="1:15" ht="29.25" customHeight="1" thickBot="1" x14ac:dyDescent="0.3">
      <c r="A16" s="42"/>
      <c r="B16" s="21"/>
      <c r="C16" s="24"/>
      <c r="D16" s="24"/>
      <c r="E16" s="24"/>
      <c r="F16" s="21"/>
      <c r="G16" s="24"/>
      <c r="H16" s="24"/>
      <c r="I16" s="24"/>
      <c r="J16" s="24"/>
      <c r="K16" s="24"/>
      <c r="L16" s="24"/>
      <c r="M16" s="24"/>
      <c r="N16" s="39"/>
    </row>
    <row r="17" spans="1:14" x14ac:dyDescent="0.25">
      <c r="A17" s="8" t="s">
        <v>18</v>
      </c>
      <c r="B17" s="9" t="s">
        <v>22</v>
      </c>
      <c r="C17" s="17">
        <v>1100</v>
      </c>
      <c r="D17" s="9">
        <f>(C17+C18+C19)/20</f>
        <v>95</v>
      </c>
      <c r="E17" s="9">
        <f>D17*0.5</f>
        <v>47.5</v>
      </c>
      <c r="F17" s="9">
        <v>20</v>
      </c>
      <c r="G17" s="11">
        <v>90</v>
      </c>
      <c r="H17" s="11">
        <f>C17/E17</f>
        <v>23.157894736842106</v>
      </c>
      <c r="I17" s="11">
        <f>H17/2</f>
        <v>11.578947368421053</v>
      </c>
      <c r="J17" s="11">
        <f>G17-H17</f>
        <v>66.84210526315789</v>
      </c>
      <c r="K17" s="11">
        <f>G17-I17-F17</f>
        <v>58.421052631578945</v>
      </c>
      <c r="L17" s="11">
        <f>(60/K17)^1.33</f>
        <v>1.0361052886240107</v>
      </c>
      <c r="M17" s="17">
        <v>890</v>
      </c>
      <c r="N17" s="9" t="s">
        <v>22</v>
      </c>
    </row>
    <row r="18" spans="1:14" x14ac:dyDescent="0.25">
      <c r="A18" s="3" t="s">
        <v>19</v>
      </c>
      <c r="B18" s="9" t="s">
        <v>23</v>
      </c>
      <c r="C18" s="18">
        <v>800</v>
      </c>
      <c r="D18" s="9">
        <f>(C17+C18+C19)/20</f>
        <v>95</v>
      </c>
      <c r="E18" s="9">
        <f t="shared" ref="E18:E19" si="0">D18*0.5</f>
        <v>47.5</v>
      </c>
      <c r="F18" s="9">
        <v>20</v>
      </c>
      <c r="G18" s="16">
        <f>G17-(C17/D17)</f>
        <v>78.421052631578945</v>
      </c>
      <c r="H18" s="11">
        <f t="shared" ref="H18:H19" si="1">C18/E18</f>
        <v>16.842105263157894</v>
      </c>
      <c r="I18" s="11">
        <f t="shared" ref="I18:I19" si="2">H18/2</f>
        <v>8.4210526315789469</v>
      </c>
      <c r="J18" s="11">
        <f>G18-H18</f>
        <v>61.578947368421055</v>
      </c>
      <c r="K18" s="11">
        <f>G18-I18-F18</f>
        <v>50</v>
      </c>
      <c r="L18" s="11">
        <f>(60/K18)^1.33</f>
        <v>1.2744155362060257</v>
      </c>
      <c r="M18" s="17">
        <v>768</v>
      </c>
      <c r="N18" s="9" t="s">
        <v>23</v>
      </c>
    </row>
    <row r="19" spans="1:14" x14ac:dyDescent="0.25">
      <c r="A19" s="3"/>
      <c r="B19" s="9"/>
      <c r="C19" s="18"/>
      <c r="D19" s="9"/>
      <c r="E19" s="9"/>
      <c r="F19" s="9"/>
      <c r="G19" s="16"/>
      <c r="H19" s="11"/>
      <c r="I19" s="11"/>
      <c r="J19" s="11"/>
      <c r="K19" s="11"/>
      <c r="L19" s="11"/>
      <c r="M19" s="17"/>
      <c r="N19" s="9"/>
    </row>
    <row r="20" spans="1:14" ht="0.75" customHeight="1" x14ac:dyDescent="0.25">
      <c r="A20" s="3"/>
      <c r="B20" s="2"/>
      <c r="C20" s="2"/>
      <c r="D20" s="2"/>
      <c r="E20" s="2"/>
      <c r="F20" s="2"/>
      <c r="G20" s="10" t="e">
        <f>#REF!-(#REF!/#REF!)</f>
        <v>#REF!</v>
      </c>
      <c r="H20" s="2"/>
      <c r="I20" s="2"/>
      <c r="J20" s="2"/>
      <c r="K20" s="2"/>
      <c r="L20" s="2"/>
      <c r="M20" s="2"/>
      <c r="N20" s="4"/>
    </row>
    <row r="21" spans="1:14" hidden="1" x14ac:dyDescent="0.25">
      <c r="A21" s="5"/>
      <c r="B21" s="6"/>
      <c r="C21" s="6"/>
      <c r="D21" s="6"/>
      <c r="E21" s="6"/>
      <c r="F21" s="6"/>
      <c r="G21" s="10" t="e">
        <f t="shared" ref="G21:G22" si="3">G20-(C20/D20)</f>
        <v>#REF!</v>
      </c>
      <c r="H21" s="6"/>
      <c r="I21" s="6"/>
      <c r="J21" s="6"/>
      <c r="K21" s="6"/>
      <c r="L21" s="6"/>
      <c r="M21" s="6"/>
      <c r="N21" s="7"/>
    </row>
    <row r="22" spans="1:14" hidden="1" x14ac:dyDescent="0.25">
      <c r="A22" s="5"/>
      <c r="B22" s="6"/>
      <c r="C22" s="6"/>
      <c r="D22" s="6"/>
      <c r="E22" s="6"/>
      <c r="F22" s="6"/>
      <c r="G22" s="10" t="e">
        <f t="shared" si="3"/>
        <v>#REF!</v>
      </c>
      <c r="H22" s="6"/>
      <c r="I22" s="6"/>
      <c r="J22" s="6"/>
      <c r="K22" s="6"/>
      <c r="L22" s="6"/>
      <c r="M22" s="6"/>
      <c r="N22" s="7"/>
    </row>
    <row r="23" spans="1:14" ht="1.5" customHeight="1" x14ac:dyDescent="0.25">
      <c r="A23" s="31" t="s">
        <v>15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3"/>
    </row>
    <row r="24" spans="1:14" hidden="1" x14ac:dyDescent="0.25">
      <c r="A24" s="31" t="s">
        <v>16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3"/>
    </row>
    <row r="25" spans="1:14" ht="19.5" hidden="1" thickBot="1" x14ac:dyDescent="0.4">
      <c r="A25" s="34" t="s">
        <v>17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6"/>
    </row>
    <row r="26" spans="1:14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5"/>
    </row>
    <row r="27" spans="1:14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5"/>
    </row>
  </sheetData>
  <mergeCells count="18">
    <mergeCell ref="A24:N24"/>
    <mergeCell ref="A25:N25"/>
    <mergeCell ref="J3:J16"/>
    <mergeCell ref="K3:K16"/>
    <mergeCell ref="L3:L16"/>
    <mergeCell ref="M3:M16"/>
    <mergeCell ref="N3:N16"/>
    <mergeCell ref="A23:N23"/>
    <mergeCell ref="A1:N2"/>
    <mergeCell ref="A3:A16"/>
    <mergeCell ref="B3:B16"/>
    <mergeCell ref="C3:C16"/>
    <mergeCell ref="D3:D16"/>
    <mergeCell ref="E3:E16"/>
    <mergeCell ref="F3:F16"/>
    <mergeCell ref="G3:G16"/>
    <mergeCell ref="H3:H16"/>
    <mergeCell ref="I3:I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507F3-7896-4ED3-95DE-43F7C08F5A05}">
  <dimension ref="A1:O27"/>
  <sheetViews>
    <sheetView tabSelected="1" workbookViewId="0">
      <selection activeCell="C19" sqref="C19"/>
    </sheetView>
  </sheetViews>
  <sheetFormatPr defaultRowHeight="15" x14ac:dyDescent="0.25"/>
  <cols>
    <col min="1" max="1" width="10.7109375" customWidth="1"/>
    <col min="2" max="2" width="9.7109375" customWidth="1"/>
    <col min="6" max="6" width="13.5703125" customWidth="1"/>
    <col min="7" max="10" width="9.28515625" bestFit="1" customWidth="1"/>
    <col min="13" max="13" width="15.7109375" customWidth="1"/>
  </cols>
  <sheetData>
    <row r="1" spans="1:15" ht="15" customHeight="1" x14ac:dyDescent="0.25">
      <c r="A1" s="25" t="s">
        <v>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  <c r="O1" s="1"/>
    </row>
    <row r="2" spans="1:15" ht="11.25" customHeight="1" thickBot="1" x14ac:dyDescent="0.3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  <c r="O2" s="1"/>
    </row>
    <row r="3" spans="1:15" ht="15" customHeight="1" x14ac:dyDescent="0.25">
      <c r="A3" s="40" t="s">
        <v>0</v>
      </c>
      <c r="B3" s="19" t="s">
        <v>1</v>
      </c>
      <c r="C3" s="22" t="s">
        <v>5</v>
      </c>
      <c r="D3" s="22" t="s">
        <v>14</v>
      </c>
      <c r="E3" s="22" t="s">
        <v>4</v>
      </c>
      <c r="F3" s="19" t="s">
        <v>2</v>
      </c>
      <c r="G3" s="22" t="s">
        <v>3</v>
      </c>
      <c r="H3" s="22" t="s">
        <v>6</v>
      </c>
      <c r="I3" s="22" t="s">
        <v>7</v>
      </c>
      <c r="J3" s="22" t="s">
        <v>9</v>
      </c>
      <c r="K3" s="22" t="s">
        <v>10</v>
      </c>
      <c r="L3" s="22" t="s">
        <v>11</v>
      </c>
      <c r="M3" s="22" t="s">
        <v>12</v>
      </c>
      <c r="N3" s="37" t="s">
        <v>13</v>
      </c>
    </row>
    <row r="4" spans="1:15" x14ac:dyDescent="0.25">
      <c r="A4" s="41"/>
      <c r="B4" s="20"/>
      <c r="C4" s="23"/>
      <c r="D4" s="23"/>
      <c r="E4" s="23"/>
      <c r="F4" s="20"/>
      <c r="G4" s="23"/>
      <c r="H4" s="23"/>
      <c r="I4" s="23"/>
      <c r="J4" s="23"/>
      <c r="K4" s="23"/>
      <c r="L4" s="23"/>
      <c r="M4" s="23"/>
      <c r="N4" s="38"/>
    </row>
    <row r="5" spans="1:15" x14ac:dyDescent="0.25">
      <c r="A5" s="41"/>
      <c r="B5" s="20"/>
      <c r="C5" s="23"/>
      <c r="D5" s="23"/>
      <c r="E5" s="23"/>
      <c r="F5" s="20"/>
      <c r="G5" s="23"/>
      <c r="H5" s="23"/>
      <c r="I5" s="23"/>
      <c r="J5" s="23"/>
      <c r="K5" s="23"/>
      <c r="L5" s="23"/>
      <c r="M5" s="23"/>
      <c r="N5" s="38"/>
    </row>
    <row r="6" spans="1:15" x14ac:dyDescent="0.25">
      <c r="A6" s="41"/>
      <c r="B6" s="20"/>
      <c r="C6" s="23"/>
      <c r="D6" s="23"/>
      <c r="E6" s="23"/>
      <c r="F6" s="20"/>
      <c r="G6" s="23"/>
      <c r="H6" s="23"/>
      <c r="I6" s="23"/>
      <c r="J6" s="23"/>
      <c r="K6" s="23"/>
      <c r="L6" s="23"/>
      <c r="M6" s="23"/>
      <c r="N6" s="38"/>
    </row>
    <row r="7" spans="1:15" x14ac:dyDescent="0.25">
      <c r="A7" s="41"/>
      <c r="B7" s="20"/>
      <c r="C7" s="23"/>
      <c r="D7" s="23"/>
      <c r="E7" s="23"/>
      <c r="F7" s="20"/>
      <c r="G7" s="23"/>
      <c r="H7" s="23"/>
      <c r="I7" s="23"/>
      <c r="J7" s="23"/>
      <c r="K7" s="23"/>
      <c r="L7" s="23"/>
      <c r="M7" s="23"/>
      <c r="N7" s="38"/>
    </row>
    <row r="8" spans="1:15" x14ac:dyDescent="0.25">
      <c r="A8" s="41"/>
      <c r="B8" s="20"/>
      <c r="C8" s="23"/>
      <c r="D8" s="23"/>
      <c r="E8" s="23"/>
      <c r="F8" s="20"/>
      <c r="G8" s="23"/>
      <c r="H8" s="23"/>
      <c r="I8" s="23"/>
      <c r="J8" s="23"/>
      <c r="K8" s="23"/>
      <c r="L8" s="23"/>
      <c r="M8" s="23"/>
      <c r="N8" s="38"/>
    </row>
    <row r="9" spans="1:15" x14ac:dyDescent="0.25">
      <c r="A9" s="41"/>
      <c r="B9" s="20"/>
      <c r="C9" s="23"/>
      <c r="D9" s="23"/>
      <c r="E9" s="23"/>
      <c r="F9" s="20"/>
      <c r="G9" s="23"/>
      <c r="H9" s="23"/>
      <c r="I9" s="23"/>
      <c r="J9" s="23"/>
      <c r="K9" s="23"/>
      <c r="L9" s="23"/>
      <c r="M9" s="23"/>
      <c r="N9" s="38"/>
    </row>
    <row r="10" spans="1:15" x14ac:dyDescent="0.25">
      <c r="A10" s="41"/>
      <c r="B10" s="20"/>
      <c r="C10" s="23"/>
      <c r="D10" s="23"/>
      <c r="E10" s="23"/>
      <c r="F10" s="20"/>
      <c r="G10" s="23"/>
      <c r="H10" s="23"/>
      <c r="I10" s="23"/>
      <c r="J10" s="23"/>
      <c r="K10" s="23"/>
      <c r="L10" s="23"/>
      <c r="M10" s="23"/>
      <c r="N10" s="38"/>
    </row>
    <row r="11" spans="1:15" x14ac:dyDescent="0.25">
      <c r="A11" s="41"/>
      <c r="B11" s="20"/>
      <c r="C11" s="23"/>
      <c r="D11" s="23"/>
      <c r="E11" s="23"/>
      <c r="F11" s="20"/>
      <c r="G11" s="23"/>
      <c r="H11" s="23"/>
      <c r="I11" s="23"/>
      <c r="J11" s="23"/>
      <c r="K11" s="23"/>
      <c r="L11" s="23"/>
      <c r="M11" s="23"/>
      <c r="N11" s="38"/>
    </row>
    <row r="12" spans="1:15" x14ac:dyDescent="0.25">
      <c r="A12" s="41"/>
      <c r="B12" s="20"/>
      <c r="C12" s="23"/>
      <c r="D12" s="23"/>
      <c r="E12" s="23"/>
      <c r="F12" s="20"/>
      <c r="G12" s="23"/>
      <c r="H12" s="23"/>
      <c r="I12" s="23"/>
      <c r="J12" s="23"/>
      <c r="K12" s="23"/>
      <c r="L12" s="23"/>
      <c r="M12" s="23"/>
      <c r="N12" s="38"/>
    </row>
    <row r="13" spans="1:15" x14ac:dyDescent="0.25">
      <c r="A13" s="41"/>
      <c r="B13" s="20"/>
      <c r="C13" s="23"/>
      <c r="D13" s="23"/>
      <c r="E13" s="23"/>
      <c r="F13" s="20"/>
      <c r="G13" s="23"/>
      <c r="H13" s="23"/>
      <c r="I13" s="23"/>
      <c r="J13" s="23"/>
      <c r="K13" s="23"/>
      <c r="L13" s="23"/>
      <c r="M13" s="23"/>
      <c r="N13" s="38"/>
    </row>
    <row r="14" spans="1:15" x14ac:dyDescent="0.25">
      <c r="A14" s="41"/>
      <c r="B14" s="20"/>
      <c r="C14" s="23"/>
      <c r="D14" s="23"/>
      <c r="E14" s="23"/>
      <c r="F14" s="20"/>
      <c r="G14" s="23"/>
      <c r="H14" s="23"/>
      <c r="I14" s="23"/>
      <c r="J14" s="23"/>
      <c r="K14" s="23"/>
      <c r="L14" s="23"/>
      <c r="M14" s="23"/>
      <c r="N14" s="38"/>
    </row>
    <row r="15" spans="1:15" x14ac:dyDescent="0.25">
      <c r="A15" s="41"/>
      <c r="B15" s="20"/>
      <c r="C15" s="23"/>
      <c r="D15" s="23"/>
      <c r="E15" s="23"/>
      <c r="F15" s="20"/>
      <c r="G15" s="23"/>
      <c r="H15" s="23"/>
      <c r="I15" s="23"/>
      <c r="J15" s="23"/>
      <c r="K15" s="23"/>
      <c r="L15" s="23"/>
      <c r="M15" s="23"/>
      <c r="N15" s="38"/>
    </row>
    <row r="16" spans="1:15" ht="29.25" customHeight="1" thickBot="1" x14ac:dyDescent="0.3">
      <c r="A16" s="42"/>
      <c r="B16" s="21"/>
      <c r="C16" s="24"/>
      <c r="D16" s="24"/>
      <c r="E16" s="24"/>
      <c r="F16" s="21"/>
      <c r="G16" s="24"/>
      <c r="H16" s="24"/>
      <c r="I16" s="24"/>
      <c r="J16" s="24"/>
      <c r="K16" s="24"/>
      <c r="L16" s="24"/>
      <c r="M16" s="24"/>
      <c r="N16" s="39"/>
    </row>
    <row r="17" spans="1:14" x14ac:dyDescent="0.25">
      <c r="A17" s="8" t="s">
        <v>18</v>
      </c>
      <c r="B17" s="9" t="s">
        <v>22</v>
      </c>
      <c r="C17" s="17">
        <v>1200</v>
      </c>
      <c r="D17" s="9">
        <f>(C17+C18+C19)/20</f>
        <v>82</v>
      </c>
      <c r="E17" s="9">
        <f>D17*0.5</f>
        <v>41</v>
      </c>
      <c r="F17" s="9">
        <v>20</v>
      </c>
      <c r="G17" s="11">
        <v>90</v>
      </c>
      <c r="H17" s="11">
        <f>C17/E17</f>
        <v>29.26829268292683</v>
      </c>
      <c r="I17" s="11">
        <f>H17/2</f>
        <v>14.634146341463415</v>
      </c>
      <c r="J17" s="11">
        <f>G17-H17</f>
        <v>60.731707317073173</v>
      </c>
      <c r="K17" s="11">
        <f>G17-I17-F17</f>
        <v>55.365853658536579</v>
      </c>
      <c r="L17" s="11">
        <f>(60/K17)^1.33</f>
        <v>1.1128312232832596</v>
      </c>
      <c r="M17" s="17">
        <v>890</v>
      </c>
      <c r="N17" s="9" t="s">
        <v>22</v>
      </c>
    </row>
    <row r="18" spans="1:14" x14ac:dyDescent="0.25">
      <c r="A18" s="3" t="s">
        <v>19</v>
      </c>
      <c r="B18" s="9" t="s">
        <v>23</v>
      </c>
      <c r="C18" s="18">
        <v>440</v>
      </c>
      <c r="D18" s="9">
        <f>(C17+C18+C19)/20</f>
        <v>82</v>
      </c>
      <c r="E18" s="9">
        <f t="shared" ref="E18:E19" si="0">D18*0.5</f>
        <v>41</v>
      </c>
      <c r="F18" s="9">
        <v>20</v>
      </c>
      <c r="G18" s="16">
        <f>G17-(C17/D17)</f>
        <v>75.365853658536579</v>
      </c>
      <c r="H18" s="11">
        <f t="shared" ref="H18:H19" si="1">C18/E18</f>
        <v>10.731707317073171</v>
      </c>
      <c r="I18" s="11">
        <f t="shared" ref="I18:I19" si="2">H18/2</f>
        <v>5.3658536585365857</v>
      </c>
      <c r="J18" s="11">
        <f>G18-H18</f>
        <v>64.634146341463406</v>
      </c>
      <c r="K18" s="11">
        <f>G18-I18-F18</f>
        <v>50</v>
      </c>
      <c r="L18" s="11">
        <f>(60/K18)^1.33</f>
        <v>1.2744155362060257</v>
      </c>
      <c r="M18" s="17">
        <v>768</v>
      </c>
      <c r="N18" s="9" t="s">
        <v>23</v>
      </c>
    </row>
    <row r="19" spans="1:14" x14ac:dyDescent="0.25">
      <c r="A19" s="3"/>
      <c r="B19" s="9"/>
      <c r="C19" s="18"/>
      <c r="D19" s="9"/>
      <c r="E19" s="9"/>
      <c r="F19" s="9"/>
      <c r="G19" s="16"/>
      <c r="H19" s="11"/>
      <c r="I19" s="11"/>
      <c r="J19" s="11"/>
      <c r="K19" s="11"/>
      <c r="L19" s="11"/>
      <c r="M19" s="17"/>
      <c r="N19" s="9"/>
    </row>
    <row r="20" spans="1:14" ht="0.75" customHeight="1" x14ac:dyDescent="0.25">
      <c r="A20" s="3"/>
      <c r="B20" s="2"/>
      <c r="C20" s="2"/>
      <c r="D20" s="2"/>
      <c r="E20" s="2"/>
      <c r="F20" s="2"/>
      <c r="G20" s="10" t="e">
        <f>#REF!-(#REF!/#REF!)</f>
        <v>#REF!</v>
      </c>
      <c r="H20" s="2"/>
      <c r="I20" s="2"/>
      <c r="J20" s="2"/>
      <c r="K20" s="2"/>
      <c r="L20" s="2"/>
      <c r="M20" s="2"/>
      <c r="N20" s="4"/>
    </row>
    <row r="21" spans="1:14" hidden="1" x14ac:dyDescent="0.25">
      <c r="A21" s="5"/>
      <c r="B21" s="6"/>
      <c r="C21" s="6"/>
      <c r="D21" s="6"/>
      <c r="E21" s="6"/>
      <c r="F21" s="6"/>
      <c r="G21" s="10" t="e">
        <f t="shared" ref="G21:G22" si="3">G20-(C20/D20)</f>
        <v>#REF!</v>
      </c>
      <c r="H21" s="6"/>
      <c r="I21" s="6"/>
      <c r="J21" s="6"/>
      <c r="K21" s="6"/>
      <c r="L21" s="6"/>
      <c r="M21" s="6"/>
      <c r="N21" s="7"/>
    </row>
    <row r="22" spans="1:14" hidden="1" x14ac:dyDescent="0.25">
      <c r="A22" s="5"/>
      <c r="B22" s="6"/>
      <c r="C22" s="6"/>
      <c r="D22" s="6"/>
      <c r="E22" s="6"/>
      <c r="F22" s="6"/>
      <c r="G22" s="10" t="e">
        <f t="shared" si="3"/>
        <v>#REF!</v>
      </c>
      <c r="H22" s="6"/>
      <c r="I22" s="6"/>
      <c r="J22" s="6"/>
      <c r="K22" s="6"/>
      <c r="L22" s="6"/>
      <c r="M22" s="6"/>
      <c r="N22" s="7"/>
    </row>
    <row r="23" spans="1:14" ht="1.5" customHeight="1" x14ac:dyDescent="0.25">
      <c r="A23" s="31" t="s">
        <v>15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3"/>
    </row>
    <row r="24" spans="1:14" hidden="1" x14ac:dyDescent="0.25">
      <c r="A24" s="31" t="s">
        <v>16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3"/>
    </row>
    <row r="25" spans="1:14" ht="19.5" hidden="1" thickBot="1" x14ac:dyDescent="0.4">
      <c r="A25" s="34" t="s">
        <v>17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6"/>
    </row>
    <row r="26" spans="1:14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5"/>
    </row>
    <row r="27" spans="1:14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5"/>
    </row>
  </sheetData>
  <mergeCells count="18">
    <mergeCell ref="A24:N24"/>
    <mergeCell ref="A25:N25"/>
    <mergeCell ref="J3:J16"/>
    <mergeCell ref="K3:K16"/>
    <mergeCell ref="L3:L16"/>
    <mergeCell ref="M3:M16"/>
    <mergeCell ref="N3:N16"/>
    <mergeCell ref="A23:N23"/>
    <mergeCell ref="A1:N2"/>
    <mergeCell ref="A3:A16"/>
    <mergeCell ref="B3:B16"/>
    <mergeCell ref="C3:C16"/>
    <mergeCell ref="D3:D16"/>
    <mergeCell ref="E3:E16"/>
    <mergeCell ref="F3:F16"/>
    <mergeCell ref="G3:G16"/>
    <mergeCell ref="H3:H16"/>
    <mergeCell ref="I3:I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Καθορισμένες περιοχές</vt:lpstr>
      </vt:variant>
      <vt:variant>
        <vt:i4>1</vt:i4>
      </vt:variant>
    </vt:vector>
  </HeadingPairs>
  <TitlesOfParts>
    <vt:vector size="8" baseType="lpstr">
      <vt:lpstr>Φύλλο_Παραδειγμα</vt:lpstr>
      <vt:lpstr>Βρογχος1.1</vt:lpstr>
      <vt:lpstr>Βρογχος1.2</vt:lpstr>
      <vt:lpstr>Βρογχος1.3</vt:lpstr>
      <vt:lpstr>Βρογχος2.1</vt:lpstr>
      <vt:lpstr>Βρογχος2.2</vt:lpstr>
      <vt:lpstr>Βρογχος2.3</vt:lpstr>
      <vt:lpstr>Φύλλο_Παραδειγμα!Print_Area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Γιάννης</dc:creator>
  <cp:lastModifiedBy>user1</cp:lastModifiedBy>
  <cp:lastPrinted>2015-06-02T21:27:49Z</cp:lastPrinted>
  <dcterms:created xsi:type="dcterms:W3CDTF">2015-05-28T14:16:58Z</dcterms:created>
  <dcterms:modified xsi:type="dcterms:W3CDTF">2020-06-10T12:39:59Z</dcterms:modified>
</cp:coreProperties>
</file>