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8195" windowHeight="64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15" i="1" l="1"/>
  <c r="C15" i="1"/>
  <c r="D14" i="1"/>
  <c r="B10" i="1"/>
  <c r="I36" i="1"/>
  <c r="J36" i="1"/>
  <c r="K35" i="1"/>
  <c r="I34" i="1"/>
  <c r="L34" i="1"/>
  <c r="J34" i="1"/>
  <c r="K33" i="1"/>
  <c r="K32" i="1"/>
  <c r="L32" i="1"/>
  <c r="L31" i="1"/>
  <c r="K31" i="1"/>
  <c r="L30" i="1"/>
  <c r="K30" i="1" s="1"/>
  <c r="L29" i="1"/>
  <c r="L28" i="1"/>
  <c r="J29" i="1"/>
  <c r="K28" i="1"/>
  <c r="D3" i="1"/>
  <c r="E3" i="1"/>
  <c r="F3" i="1"/>
  <c r="B3" i="1"/>
  <c r="C3" i="1"/>
  <c r="C6" i="1"/>
  <c r="D6" i="1"/>
  <c r="E6" i="1"/>
  <c r="F6" i="1"/>
  <c r="B6" i="1"/>
</calcChain>
</file>

<file path=xl/sharedStrings.xml><?xml version="1.0" encoding="utf-8"?>
<sst xmlns="http://schemas.openxmlformats.org/spreadsheetml/2006/main" count="17" uniqueCount="16">
  <si>
    <t>Hrs</t>
  </si>
  <si>
    <t>Ah</t>
  </si>
  <si>
    <t>Discharge Current (A)</t>
  </si>
  <si>
    <t>Reduction of Capacity</t>
  </si>
  <si>
    <t>hrs</t>
  </si>
  <si>
    <t>I</t>
  </si>
  <si>
    <t>(μέσω ρεύματος)</t>
  </si>
  <si>
    <t>(μέσω χωρητικότητας)</t>
  </si>
  <si>
    <t>Δεν ξέρω ρεύμα βραχυκλωσης</t>
  </si>
  <si>
    <t>το ξέρω το ρεύμα</t>
  </si>
  <si>
    <t>λεπτά της ώρας</t>
  </si>
  <si>
    <t>4.3Α</t>
  </si>
  <si>
    <t>σε 360hrs Θα εχω εκφορτιστεί</t>
  </si>
  <si>
    <t>έστω peukert n=1.2</t>
  </si>
  <si>
    <t>A</t>
  </si>
  <si>
    <t>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</si>
</sst>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rendline>
            <c:trendlineType val="power"/>
            <c:dispRSqr val="1"/>
            <c:dispEq val="1"/>
            <c:trendlineLbl>
              <c:layout>
                <c:manualLayout>
                  <c:x val="-0.23883669944122676"/>
                  <c:y val="-0.14856588248470995"/>
                </c:manualLayout>
              </c:layout>
              <c:numFmt formatCode="General" sourceLinked="0"/>
            </c:trendlineLbl>
          </c:trendline>
          <c:xVal>
            <c:numRef>
              <c:f>Sheet1!$B$6:$F$6</c:f>
              <c:numCache>
                <c:formatCode>General</c:formatCode>
                <c:ptCount val="5"/>
                <c:pt idx="0">
                  <c:v>6.4458333333333337</c:v>
                </c:pt>
                <c:pt idx="1">
                  <c:v>12.366666666666667</c:v>
                </c:pt>
                <c:pt idx="2">
                  <c:v>29.229166666666668</c:v>
                </c:pt>
                <c:pt idx="3">
                  <c:v>52.083333333333336</c:v>
                </c:pt>
                <c:pt idx="4">
                  <c:v>89.666666666666671</c:v>
                </c:pt>
              </c:numCache>
            </c:numRef>
          </c:xVal>
          <c:yVal>
            <c:numRef>
              <c:f>Sheet1!$B$4:$F$4</c:f>
              <c:numCache>
                <c:formatCode>General</c:formatCode>
                <c:ptCount val="5"/>
                <c:pt idx="0">
                  <c:v>240</c:v>
                </c:pt>
                <c:pt idx="1">
                  <c:v>120</c:v>
                </c:pt>
                <c:pt idx="2">
                  <c:v>48</c:v>
                </c:pt>
                <c:pt idx="3">
                  <c:v>24</c:v>
                </c:pt>
                <c:pt idx="4">
                  <c:v>12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565568"/>
        <c:axId val="35559680"/>
      </c:scatterChart>
      <c:valAx>
        <c:axId val="3556556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Current</a:t>
                </a:r>
                <a:r>
                  <a:rPr lang="en-US" baseline="0"/>
                  <a:t> (A)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5559680"/>
        <c:crosses val="autoZero"/>
        <c:crossBetween val="midCat"/>
      </c:valAx>
      <c:valAx>
        <c:axId val="35559680"/>
        <c:scaling>
          <c:orientation val="minMax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Time</a:t>
                </a:r>
                <a:r>
                  <a:rPr lang="en-US" baseline="0"/>
                  <a:t> (H)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556556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rendline>
            <c:trendlineType val="linear"/>
            <c:dispRSqr val="1"/>
            <c:dispEq val="1"/>
            <c:trendlineLbl>
              <c:layout>
                <c:manualLayout>
                  <c:x val="-0.23883669944122676"/>
                  <c:y val="-0.14856588248470995"/>
                </c:manualLayout>
              </c:layout>
              <c:numFmt formatCode="General" sourceLinked="0"/>
            </c:trendlineLbl>
          </c:trendline>
          <c:xVal>
            <c:numRef>
              <c:f>Sheet1!$B$6:$F$6</c:f>
              <c:numCache>
                <c:formatCode>General</c:formatCode>
                <c:ptCount val="5"/>
                <c:pt idx="0">
                  <c:v>6.4458333333333337</c:v>
                </c:pt>
                <c:pt idx="1">
                  <c:v>12.366666666666667</c:v>
                </c:pt>
                <c:pt idx="2">
                  <c:v>29.229166666666668</c:v>
                </c:pt>
                <c:pt idx="3">
                  <c:v>52.083333333333336</c:v>
                </c:pt>
                <c:pt idx="4">
                  <c:v>89.666666666666671</c:v>
                </c:pt>
              </c:numCache>
            </c:numRef>
          </c:xVal>
          <c:yVal>
            <c:numRef>
              <c:f>Sheet1!$B$5:$F$5</c:f>
              <c:numCache>
                <c:formatCode>General</c:formatCode>
                <c:ptCount val="5"/>
                <c:pt idx="0">
                  <c:v>1547</c:v>
                </c:pt>
                <c:pt idx="1">
                  <c:v>1484</c:v>
                </c:pt>
                <c:pt idx="2">
                  <c:v>1403</c:v>
                </c:pt>
                <c:pt idx="3">
                  <c:v>1250</c:v>
                </c:pt>
                <c:pt idx="4">
                  <c:v>1076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032448"/>
        <c:axId val="77627392"/>
      </c:scatterChart>
      <c:valAx>
        <c:axId val="7503244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Current</a:t>
                </a:r>
                <a:r>
                  <a:rPr lang="en-US" baseline="0"/>
                  <a:t> (A)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7627392"/>
        <c:crosses val="autoZero"/>
        <c:crossBetween val="midCat"/>
      </c:valAx>
      <c:valAx>
        <c:axId val="77627392"/>
        <c:scaling>
          <c:orientation val="minMax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Capacity</a:t>
                </a:r>
                <a:r>
                  <a:rPr lang="en-US" baseline="0"/>
                  <a:t> (Ah)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3244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rendline>
            <c:trendlineType val="power"/>
            <c:dispRSqr val="1"/>
            <c:dispEq val="1"/>
            <c:trendlineLbl>
              <c:layout>
                <c:manualLayout>
                  <c:x val="-0.25053774495804604"/>
                  <c:y val="0.1303467250377105"/>
                </c:manualLayout>
              </c:layout>
              <c:numFmt formatCode="General" sourceLinked="0"/>
            </c:trendlineLbl>
          </c:trendline>
          <c:xVal>
            <c:numRef>
              <c:f>Sheet1!$B$4:$F$4</c:f>
              <c:numCache>
                <c:formatCode>General</c:formatCode>
                <c:ptCount val="5"/>
                <c:pt idx="0">
                  <c:v>240</c:v>
                </c:pt>
                <c:pt idx="1">
                  <c:v>120</c:v>
                </c:pt>
                <c:pt idx="2">
                  <c:v>48</c:v>
                </c:pt>
                <c:pt idx="3">
                  <c:v>24</c:v>
                </c:pt>
                <c:pt idx="4">
                  <c:v>12</c:v>
                </c:pt>
              </c:numCache>
            </c:numRef>
          </c:xVal>
          <c:yVal>
            <c:numRef>
              <c:f>Sheet1!$B$5:$F$5</c:f>
              <c:numCache>
                <c:formatCode>General</c:formatCode>
                <c:ptCount val="5"/>
                <c:pt idx="0">
                  <c:v>1547</c:v>
                </c:pt>
                <c:pt idx="1">
                  <c:v>1484</c:v>
                </c:pt>
                <c:pt idx="2">
                  <c:v>1403</c:v>
                </c:pt>
                <c:pt idx="3">
                  <c:v>1250</c:v>
                </c:pt>
                <c:pt idx="4">
                  <c:v>1076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621376"/>
        <c:axId val="84332544"/>
      </c:scatterChart>
      <c:valAx>
        <c:axId val="8362137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Current</a:t>
                </a:r>
                <a:r>
                  <a:rPr lang="en-US" baseline="0"/>
                  <a:t> (A)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84332544"/>
        <c:crosses val="autoZero"/>
        <c:crossBetween val="midCat"/>
      </c:valAx>
      <c:valAx>
        <c:axId val="84332544"/>
        <c:scaling>
          <c:orientation val="minMax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Capacity</a:t>
                </a:r>
                <a:r>
                  <a:rPr lang="en-US" baseline="0"/>
                  <a:t> (Ah)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83621376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31399</xdr:colOff>
      <xdr:row>0</xdr:row>
      <xdr:rowOff>47107</xdr:rowOff>
    </xdr:from>
    <xdr:to>
      <xdr:col>20</xdr:col>
      <xdr:colOff>586153</xdr:colOff>
      <xdr:row>24</xdr:row>
      <xdr:rowOff>125604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607218</xdr:colOff>
      <xdr:row>0</xdr:row>
      <xdr:rowOff>0</xdr:rowOff>
    </xdr:from>
    <xdr:to>
      <xdr:col>38</xdr:col>
      <xdr:colOff>83343</xdr:colOff>
      <xdr:row>23</xdr:row>
      <xdr:rowOff>166687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464344</xdr:colOff>
      <xdr:row>26</xdr:row>
      <xdr:rowOff>59531</xdr:rowOff>
    </xdr:from>
    <xdr:to>
      <xdr:col>37</xdr:col>
      <xdr:colOff>547688</xdr:colOff>
      <xdr:row>51</xdr:row>
      <xdr:rowOff>142875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36"/>
  <sheetViews>
    <sheetView tabSelected="1" zoomScale="110" zoomScaleNormal="110" workbookViewId="0">
      <selection activeCell="E12" sqref="E12"/>
    </sheetView>
  </sheetViews>
  <sheetFormatPr defaultRowHeight="15" x14ac:dyDescent="0.25"/>
  <cols>
    <col min="1" max="1" width="20.85546875" customWidth="1"/>
  </cols>
  <sheetData>
    <row r="3" spans="1:6" x14ac:dyDescent="0.25">
      <c r="A3" t="s">
        <v>3</v>
      </c>
      <c r="B3">
        <f>($C5-B5)/$C5*100</f>
        <v>-4.2452830188679247</v>
      </c>
      <c r="C3">
        <f>($C5-C5)/$C5*100</f>
        <v>0</v>
      </c>
      <c r="D3">
        <f t="shared" ref="D3:F3" si="0">($C5-D5)/$C5*100</f>
        <v>5.4582210242587603</v>
      </c>
      <c r="E3">
        <f t="shared" si="0"/>
        <v>15.768194070080863</v>
      </c>
      <c r="F3">
        <f t="shared" si="0"/>
        <v>27.493261455525609</v>
      </c>
    </row>
    <row r="4" spans="1:6" x14ac:dyDescent="0.25">
      <c r="A4" t="s">
        <v>0</v>
      </c>
      <c r="B4">
        <v>240</v>
      </c>
      <c r="C4">
        <v>120</v>
      </c>
      <c r="D4">
        <v>48</v>
      </c>
      <c r="E4">
        <v>24</v>
      </c>
      <c r="F4">
        <v>12</v>
      </c>
    </row>
    <row r="5" spans="1:6" ht="32.25" customHeight="1" x14ac:dyDescent="0.3">
      <c r="A5" t="s">
        <v>1</v>
      </c>
      <c r="B5" s="3">
        <v>1547</v>
      </c>
      <c r="C5" s="3">
        <v>1484</v>
      </c>
      <c r="D5" s="3">
        <v>1403</v>
      </c>
      <c r="E5" s="3">
        <v>1250</v>
      </c>
      <c r="F5" s="3">
        <v>1076</v>
      </c>
    </row>
    <row r="6" spans="1:6" ht="34.5" customHeight="1" x14ac:dyDescent="0.25">
      <c r="A6" s="4" t="s">
        <v>2</v>
      </c>
      <c r="B6">
        <f>B5/B4</f>
        <v>6.4458333333333337</v>
      </c>
      <c r="C6">
        <f t="shared" ref="C6:F6" si="1">C5/C4</f>
        <v>12.366666666666667</v>
      </c>
      <c r="D6">
        <f t="shared" si="1"/>
        <v>29.229166666666668</v>
      </c>
      <c r="E6">
        <f t="shared" si="1"/>
        <v>52.083333333333336</v>
      </c>
      <c r="F6">
        <f t="shared" si="1"/>
        <v>89.666666666666671</v>
      </c>
    </row>
    <row r="10" spans="1:6" x14ac:dyDescent="0.25">
      <c r="B10">
        <f>1547/360</f>
        <v>4.2972222222222225</v>
      </c>
      <c r="C10" t="s">
        <v>11</v>
      </c>
      <c r="D10" t="s">
        <v>12</v>
      </c>
    </row>
    <row r="13" spans="1:6" ht="18.75" x14ac:dyDescent="0.3">
      <c r="B13" s="3" t="s">
        <v>14</v>
      </c>
      <c r="C13" s="3" t="s">
        <v>15</v>
      </c>
      <c r="D13" s="3"/>
    </row>
    <row r="14" spans="1:6" ht="18.75" x14ac:dyDescent="0.3">
      <c r="A14" s="1" t="s">
        <v>13</v>
      </c>
      <c r="B14" s="3">
        <v>10</v>
      </c>
      <c r="C14" s="3">
        <v>10</v>
      </c>
      <c r="D14" s="3">
        <f>100</f>
        <v>100</v>
      </c>
    </row>
    <row r="15" spans="1:6" ht="18.75" x14ac:dyDescent="0.3">
      <c r="B15" s="3">
        <v>35</v>
      </c>
      <c r="C15" s="3">
        <f>(B14/B15)^1.2*C14</f>
        <v>2.2239158330033453</v>
      </c>
      <c r="D15" s="3">
        <f>B15*C15</f>
        <v>77.837054155117087</v>
      </c>
    </row>
    <row r="27" spans="9:13" ht="18.75" x14ac:dyDescent="0.3">
      <c r="I27" t="s">
        <v>10</v>
      </c>
      <c r="J27" s="3" t="s">
        <v>4</v>
      </c>
      <c r="K27" s="3" t="s">
        <v>5</v>
      </c>
      <c r="L27" t="s">
        <v>1</v>
      </c>
    </row>
    <row r="28" spans="9:13" ht="18.75" x14ac:dyDescent="0.3">
      <c r="J28" s="3">
        <v>60</v>
      </c>
      <c r="K28" s="3">
        <f>844.012*J28^-0.883</f>
        <v>22.711251535910399</v>
      </c>
      <c r="L28" s="3">
        <f>J28*K28</f>
        <v>1362.6750921546241</v>
      </c>
    </row>
    <row r="29" spans="9:13" ht="21" x14ac:dyDescent="0.35">
      <c r="J29" s="2">
        <f>2046*K29^-1.131</f>
        <v>69.094058646912529</v>
      </c>
      <c r="K29" s="2">
        <v>20</v>
      </c>
      <c r="L29" s="3">
        <f>J29*K29</f>
        <v>1381.8811729382505</v>
      </c>
    </row>
    <row r="30" spans="9:13" x14ac:dyDescent="0.25">
      <c r="J30">
        <v>360</v>
      </c>
      <c r="K30">
        <f>L30/J30</f>
        <v>4.6653260320303094</v>
      </c>
      <c r="L30">
        <f>844.02*J30^0.1169</f>
        <v>1679.5173715309113</v>
      </c>
    </row>
    <row r="31" spans="9:13" ht="18.75" x14ac:dyDescent="0.3">
      <c r="J31">
        <v>6</v>
      </c>
      <c r="K31" s="3">
        <f>844.012*J31^-0.883</f>
        <v>173.47666612962149</v>
      </c>
      <c r="L31" s="3">
        <f>J31*K31</f>
        <v>1040.8599967777291</v>
      </c>
      <c r="M31" t="s">
        <v>6</v>
      </c>
    </row>
    <row r="32" spans="9:13" x14ac:dyDescent="0.25">
      <c r="J32">
        <v>6</v>
      </c>
      <c r="K32">
        <f>L32/J32</f>
        <v>173.44723007879819</v>
      </c>
      <c r="L32">
        <f>844.02*J32^0.1169</f>
        <v>1040.6833804727892</v>
      </c>
      <c r="M32" t="s">
        <v>7</v>
      </c>
    </row>
    <row r="33" spans="7:12" ht="18.75" x14ac:dyDescent="0.3">
      <c r="J33">
        <v>1</v>
      </c>
      <c r="K33" s="3">
        <f>844.012*J33^-0.883</f>
        <v>844.01199999999994</v>
      </c>
    </row>
    <row r="34" spans="7:12" ht="21" x14ac:dyDescent="0.35">
      <c r="I34">
        <f>J34*60</f>
        <v>71.452033690083027</v>
      </c>
      <c r="J34" s="2">
        <f>2046*K34^-1.131</f>
        <v>1.1908672281680504</v>
      </c>
      <c r="K34">
        <v>725</v>
      </c>
      <c r="L34" s="3">
        <f>J34*K34</f>
        <v>863.37874042183648</v>
      </c>
    </row>
    <row r="35" spans="7:12" ht="18.75" x14ac:dyDescent="0.3">
      <c r="G35" t="s">
        <v>8</v>
      </c>
      <c r="J35">
        <v>0.25</v>
      </c>
      <c r="K35" s="3">
        <f>844.012*J35^-0.883</f>
        <v>2870.5663775364078</v>
      </c>
    </row>
    <row r="36" spans="7:12" ht="21" x14ac:dyDescent="0.35">
      <c r="G36" t="s">
        <v>9</v>
      </c>
      <c r="I36">
        <f>J36*60</f>
        <v>5.2846301030824341</v>
      </c>
      <c r="J36" s="2">
        <f>2046*K36^-1.131</f>
        <v>8.8077168384707236E-2</v>
      </c>
      <c r="K36">
        <v>7250</v>
      </c>
    </row>
  </sheetData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tsikalos</dc:creator>
  <cp:lastModifiedBy>tsikalos</cp:lastModifiedBy>
  <dcterms:created xsi:type="dcterms:W3CDTF">2020-05-05T14:29:26Z</dcterms:created>
  <dcterms:modified xsi:type="dcterms:W3CDTF">2020-05-05T17:24:11Z</dcterms:modified>
</cp:coreProperties>
</file>