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onakis\Desktop\"/>
    </mc:Choice>
  </mc:AlternateContent>
  <xr:revisionPtr revIDLastSave="0" documentId="13_ncr:40001_{6C6C4825-D8EF-4B74-B3AD-F4FA225BD641}" xr6:coauthVersionLast="45" xr6:coauthVersionMax="45" xr10:uidLastSave="{00000000-0000-0000-0000-000000000000}"/>
  <bookViews>
    <workbookView xWindow="-108" yWindow="-108" windowWidth="23256" windowHeight="12576" activeTab="2"/>
  </bookViews>
  <sheets>
    <sheet name="ΝΕΚΡΟ ΣΗΜΕΙΟ ΣΕ 2 ΕΤΗ - ΠΑΡΑΔΕΙ" sheetId="1" r:id="rId1"/>
    <sheet name="ΝΕΚΡΟ ΣΗΜΕΙΟ ΣΕ 4 ΕΤΗ - ΠΑΡΑΔΕΙ" sheetId="2" r:id="rId2"/>
    <sheet name="ΒΑΘΜΟΣ ΛΕΙΤΟΥΡΓΙΚΗΣ ΜΟΧΛΕΥΣΗΣ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G8" i="3"/>
  <c r="F6" i="3"/>
  <c r="F4" i="3"/>
  <c r="F3" i="3"/>
  <c r="F2" i="3"/>
  <c r="F25" i="1"/>
  <c r="F22" i="1"/>
  <c r="H23" i="1"/>
  <c r="H26" i="1"/>
  <c r="H20" i="1"/>
  <c r="G26" i="1"/>
  <c r="G23" i="1"/>
  <c r="G20" i="1"/>
  <c r="H17" i="1"/>
  <c r="H16" i="1"/>
  <c r="E15" i="1"/>
  <c r="C5" i="2"/>
  <c r="D7" i="2" s="1"/>
  <c r="E5" i="1"/>
  <c r="F7" i="1" s="1"/>
  <c r="F5" i="2" l="1"/>
  <c r="G5" i="2"/>
  <c r="F7" i="2"/>
  <c r="G7" i="2"/>
  <c r="E7" i="2"/>
  <c r="D5" i="2"/>
  <c r="D8" i="2" s="1"/>
  <c r="E5" i="2"/>
  <c r="G7" i="1"/>
  <c r="F5" i="1"/>
  <c r="F8" i="1" s="1"/>
  <c r="F10" i="1" s="1"/>
  <c r="F11" i="1" s="1"/>
  <c r="G5" i="1"/>
  <c r="F8" i="2" l="1"/>
  <c r="F10" i="2" s="1"/>
  <c r="F11" i="2" s="1"/>
  <c r="G8" i="2"/>
  <c r="G10" i="2" s="1"/>
  <c r="G11" i="2" s="1"/>
  <c r="E8" i="2"/>
  <c r="E10" i="2" s="1"/>
  <c r="E11" i="2" s="1"/>
  <c r="D10" i="2"/>
  <c r="G8" i="1"/>
  <c r="D11" i="2" l="1"/>
  <c r="H10" i="2"/>
  <c r="H8" i="1"/>
  <c r="G10" i="1"/>
  <c r="G11" i="1" s="1"/>
</calcChain>
</file>

<file path=xl/sharedStrings.xml><?xml version="1.0" encoding="utf-8"?>
<sst xmlns="http://schemas.openxmlformats.org/spreadsheetml/2006/main" count="46" uniqueCount="34">
  <si>
    <t>A</t>
  </si>
  <si>
    <t xml:space="preserve">ΕΠΕΝΔΥΣΗ </t>
  </si>
  <si>
    <t>ΕΤΗ</t>
  </si>
  <si>
    <t>ΕΠΙΚΡΑΤΟΥΣΑ ΤΙΜΗ 10€/ΤΕΜ.</t>
  </si>
  <si>
    <t>ΣΤΑΘΕΡΑ ΕΞΟΔΑ/ΕΤΟΣ</t>
  </si>
  <si>
    <t>ΜΕΤΑΒΛΗΤΑ ΕΞΟΔΑ</t>
  </si>
  <si>
    <t>ΜΙΚΤΟ ΚΕΡΔΟΣ</t>
  </si>
  <si>
    <t>ΜΙΚΤΟ ΠΕΡΙΘΩΡΙΟ ΚΕΡΔΟΥΣ</t>
  </si>
  <si>
    <t>ΣΥΝΟΛΟ</t>
  </si>
  <si>
    <t xml:space="preserve"> --&gt;</t>
  </si>
  <si>
    <t>ΒΛΜ</t>
  </si>
  <si>
    <t>Προϊόν 1</t>
  </si>
  <si>
    <t>Προϊόν 2</t>
  </si>
  <si>
    <t>Τιμή Πώλησης</t>
  </si>
  <si>
    <t>Έσοδο</t>
  </si>
  <si>
    <t>Πωλήσεις</t>
  </si>
  <si>
    <t>Ποσόστωση - Έσοδο</t>
  </si>
  <si>
    <t>Σταθερό Κόστος</t>
  </si>
  <si>
    <t>Μετ. Κόστος Πρ. 1</t>
  </si>
  <si>
    <t>250€/τεμ.</t>
  </si>
  <si>
    <t>Μετ. Κόστος Πρ. 2</t>
  </si>
  <si>
    <t>280€/τεμ.</t>
  </si>
  <si>
    <t>τεμάχια</t>
  </si>
  <si>
    <t>Περιθώριο Συνεισφοράς Πρ. 1</t>
  </si>
  <si>
    <t>Συνολικό Περιθώριο Συνεισφοράς</t>
  </si>
  <si>
    <t>Περιθώριο Συνεισφοράς Πρ. 2</t>
  </si>
  <si>
    <t xml:space="preserve">Σταθερά Κόστη </t>
  </si>
  <si>
    <t>Κέρδη</t>
  </si>
  <si>
    <t>Συν. Περιθώριο Συνεισφοράς</t>
  </si>
  <si>
    <t>Βαθμός Λειτ. Μόχλευσης</t>
  </si>
  <si>
    <t>Για χαρτοφυλάκιο Προϊόντων</t>
  </si>
  <si>
    <t>1% Αύξηση των Πωλήσεων</t>
  </si>
  <si>
    <t>Αύξηση των Κερδών</t>
  </si>
  <si>
    <t>Χαρτοφυλάκιο 2 προϊόντων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</si>
</sst>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75" formatCode="0.0"/>
  </numFmts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9" fontId="0" fillId="0" borderId="0" xfId="2" applyNumberFormat="1" applyFont="1"/>
    <xf numFmtId="0" fontId="2" fillId="3" borderId="0" xfId="0" applyFont="1" applyFill="1" applyAlignment="1">
      <alignment horizontal="center"/>
    </xf>
    <xf numFmtId="44" fontId="2" fillId="3" borderId="0" xfId="0" applyNumberFormat="1" applyFont="1" applyFill="1" applyAlignment="1">
      <alignment horizontal="center"/>
    </xf>
    <xf numFmtId="9" fontId="0" fillId="0" borderId="0" xfId="0" applyNumberFormat="1"/>
    <xf numFmtId="0" fontId="2" fillId="3" borderId="0" xfId="0" applyFont="1" applyFill="1" applyAlignment="1">
      <alignment horizontal="center" vertical="center"/>
    </xf>
    <xf numFmtId="6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wrapText="1"/>
    </xf>
    <xf numFmtId="6" fontId="0" fillId="3" borderId="0" xfId="0" applyNumberFormat="1" applyFill="1"/>
    <xf numFmtId="0" fontId="0" fillId="4" borderId="1" xfId="0" applyFill="1" applyBorder="1" applyAlignment="1">
      <alignment wrapText="1"/>
    </xf>
    <xf numFmtId="6" fontId="0" fillId="4" borderId="1" xfId="0" applyNumberFormat="1" applyFill="1" applyBorder="1"/>
    <xf numFmtId="0" fontId="0" fillId="0" borderId="1" xfId="0" applyBorder="1"/>
    <xf numFmtId="6" fontId="0" fillId="0" borderId="1" xfId="0" applyNumberFormat="1" applyBorder="1"/>
    <xf numFmtId="0" fontId="0" fillId="6" borderId="1" xfId="0" applyFill="1" applyBorder="1" applyAlignment="1">
      <alignment wrapText="1"/>
    </xf>
    <xf numFmtId="6" fontId="0" fillId="6" borderId="1" xfId="0" applyNumberFormat="1" applyFill="1" applyBorder="1"/>
    <xf numFmtId="0" fontId="3" fillId="5" borderId="1" xfId="0" applyFont="1" applyFill="1" applyBorder="1"/>
    <xf numFmtId="6" fontId="3" fillId="5" borderId="1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6" borderId="5" xfId="0" applyFill="1" applyBorder="1"/>
    <xf numFmtId="0" fontId="0" fillId="6" borderId="0" xfId="0" applyFill="1" applyBorder="1"/>
    <xf numFmtId="10" fontId="0" fillId="6" borderId="6" xfId="2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7" borderId="2" xfId="0" applyFill="1" applyBorder="1"/>
    <xf numFmtId="0" fontId="0" fillId="7" borderId="3" xfId="0" applyFill="1" applyBorder="1"/>
    <xf numFmtId="175" fontId="0" fillId="7" borderId="3" xfId="0" applyNumberFormat="1" applyFill="1" applyBorder="1"/>
  </cellXfs>
  <cellStyles count="3">
    <cellStyle name="Κανονικό" xfId="0" builtinId="0"/>
    <cellStyle name="Νομισματική μονάδα" xfId="1" builtinId="4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I30"/>
  <sheetViews>
    <sheetView topLeftCell="D19" zoomScale="235" zoomScaleNormal="235" workbookViewId="0">
      <selection activeCell="H23" sqref="H23"/>
    </sheetView>
  </sheetViews>
  <sheetFormatPr defaultRowHeight="14.4" x14ac:dyDescent="0.3"/>
  <cols>
    <col min="3" max="3" width="26.44140625" bestFit="1" customWidth="1"/>
    <col min="4" max="4" width="16.109375" bestFit="1" customWidth="1"/>
    <col min="5" max="5" width="11.88671875" bestFit="1" customWidth="1"/>
    <col min="6" max="7" width="14.44140625" bestFit="1" customWidth="1"/>
    <col min="8" max="8" width="18.21875" bestFit="1" customWidth="1"/>
  </cols>
  <sheetData>
    <row r="2" spans="3:9" x14ac:dyDescent="0.3">
      <c r="F2" s="3" t="s">
        <v>2</v>
      </c>
      <c r="G2" s="3"/>
      <c r="H2" s="3"/>
      <c r="I2" s="3"/>
    </row>
    <row r="3" spans="3:9" x14ac:dyDescent="0.3">
      <c r="C3" t="s">
        <v>0</v>
      </c>
      <c r="F3" s="4">
        <v>1</v>
      </c>
      <c r="G3" s="4">
        <v>2</v>
      </c>
      <c r="H3" s="5">
        <v>3</v>
      </c>
      <c r="I3" s="5">
        <v>4</v>
      </c>
    </row>
    <row r="4" spans="3:9" x14ac:dyDescent="0.3">
      <c r="C4" t="s">
        <v>1</v>
      </c>
      <c r="D4" s="1">
        <v>1000000</v>
      </c>
      <c r="E4" s="1"/>
    </row>
    <row r="5" spans="3:9" x14ac:dyDescent="0.3">
      <c r="C5" t="s">
        <v>3</v>
      </c>
      <c r="D5" s="7">
        <v>166000</v>
      </c>
      <c r="E5" s="7">
        <f>D5/2</f>
        <v>83000</v>
      </c>
      <c r="F5" s="1">
        <f>E5*10</f>
        <v>830000</v>
      </c>
      <c r="G5" s="1">
        <f>E5*10</f>
        <v>830000</v>
      </c>
    </row>
    <row r="6" spans="3:9" x14ac:dyDescent="0.3">
      <c r="C6" t="s">
        <v>4</v>
      </c>
      <c r="D6" s="1">
        <v>80000</v>
      </c>
      <c r="E6" s="1"/>
      <c r="F6">
        <v>80000</v>
      </c>
      <c r="G6">
        <v>80000</v>
      </c>
    </row>
    <row r="7" spans="3:9" x14ac:dyDescent="0.3">
      <c r="C7" t="s">
        <v>5</v>
      </c>
      <c r="D7">
        <v>4</v>
      </c>
      <c r="F7">
        <f>D7*E5</f>
        <v>332000</v>
      </c>
      <c r="G7">
        <f>D7*E5</f>
        <v>332000</v>
      </c>
    </row>
    <row r="8" spans="3:9" x14ac:dyDescent="0.3">
      <c r="F8" s="6">
        <f>F5-F6-F7</f>
        <v>418000</v>
      </c>
      <c r="G8" s="6">
        <f>G5-G6-G7</f>
        <v>418000</v>
      </c>
      <c r="H8" s="6">
        <f>SUM(F8:G8)</f>
        <v>836000</v>
      </c>
    </row>
    <row r="10" spans="3:9" x14ac:dyDescent="0.3">
      <c r="D10" t="s">
        <v>6</v>
      </c>
      <c r="F10" s="6">
        <f>F8</f>
        <v>418000</v>
      </c>
      <c r="G10" s="6">
        <f>G8</f>
        <v>418000</v>
      </c>
    </row>
    <row r="11" spans="3:9" ht="43.2" x14ac:dyDescent="0.3">
      <c r="D11" s="8" t="s">
        <v>7</v>
      </c>
      <c r="F11" s="10">
        <f>F10/F5</f>
        <v>0.5036144578313253</v>
      </c>
      <c r="G11" s="10">
        <f>G10/G5</f>
        <v>0.5036144578313253</v>
      </c>
    </row>
    <row r="15" spans="3:9" x14ac:dyDescent="0.3">
      <c r="E15">
        <f>180000/200</f>
        <v>900</v>
      </c>
      <c r="G15">
        <v>20000</v>
      </c>
      <c r="H15">
        <v>30000</v>
      </c>
    </row>
    <row r="16" spans="3:9" x14ac:dyDescent="0.3">
      <c r="F16" s="13">
        <v>0.1</v>
      </c>
      <c r="G16" s="2" t="s">
        <v>9</v>
      </c>
      <c r="H16" s="9">
        <f>(H15-G15)/G15</f>
        <v>0.5</v>
      </c>
    </row>
    <row r="17" spans="4:8" x14ac:dyDescent="0.3">
      <c r="F17" s="13">
        <v>0.1</v>
      </c>
      <c r="G17" s="14">
        <v>5</v>
      </c>
      <c r="H17" s="9">
        <f>F17*G17</f>
        <v>0.5</v>
      </c>
    </row>
    <row r="18" spans="4:8" x14ac:dyDescent="0.3">
      <c r="G18" s="14" t="s">
        <v>10</v>
      </c>
    </row>
    <row r="19" spans="4:8" x14ac:dyDescent="0.3">
      <c r="E19" t="s">
        <v>22</v>
      </c>
      <c r="F19" t="s">
        <v>13</v>
      </c>
      <c r="G19" t="s">
        <v>14</v>
      </c>
      <c r="H19" t="s">
        <v>16</v>
      </c>
    </row>
    <row r="20" spans="4:8" x14ac:dyDescent="0.3">
      <c r="D20" t="s">
        <v>11</v>
      </c>
      <c r="E20">
        <v>500</v>
      </c>
      <c r="F20" s="15">
        <v>500</v>
      </c>
      <c r="G20" s="15">
        <f>E20*F20</f>
        <v>250000</v>
      </c>
      <c r="H20" s="10">
        <f>G20/$G$26</f>
        <v>0.66225165562913912</v>
      </c>
    </row>
    <row r="21" spans="4:8" x14ac:dyDescent="0.3">
      <c r="D21" t="s">
        <v>18</v>
      </c>
      <c r="F21" s="15">
        <v>250</v>
      </c>
      <c r="G21" s="15"/>
      <c r="H21" s="10"/>
    </row>
    <row r="22" spans="4:8" ht="43.2" x14ac:dyDescent="0.3">
      <c r="E22" s="17" t="s">
        <v>23</v>
      </c>
      <c r="F22" s="18">
        <f>F20-F21</f>
        <v>250</v>
      </c>
      <c r="G22" s="15"/>
      <c r="H22" s="10"/>
    </row>
    <row r="23" spans="4:8" x14ac:dyDescent="0.3">
      <c r="D23" t="s">
        <v>12</v>
      </c>
      <c r="E23">
        <v>150</v>
      </c>
      <c r="F23" s="15">
        <v>850</v>
      </c>
      <c r="G23" s="15">
        <f>E23*F23</f>
        <v>127500</v>
      </c>
      <c r="H23" s="10">
        <f t="shared" ref="H23:H26" si="0">G23/$G$26</f>
        <v>0.33774834437086093</v>
      </c>
    </row>
    <row r="24" spans="4:8" x14ac:dyDescent="0.3">
      <c r="F24" s="15">
        <v>280</v>
      </c>
      <c r="G24" s="15"/>
      <c r="H24" s="10"/>
    </row>
    <row r="25" spans="4:8" ht="43.2" x14ac:dyDescent="0.3">
      <c r="E25" s="17" t="s">
        <v>23</v>
      </c>
      <c r="F25" s="18">
        <f>F23-F24</f>
        <v>570</v>
      </c>
      <c r="G25" s="15"/>
      <c r="H25" s="10"/>
    </row>
    <row r="26" spans="4:8" x14ac:dyDescent="0.3">
      <c r="F26" s="16" t="s">
        <v>15</v>
      </c>
      <c r="G26" s="15">
        <f>SUM(G20:G23)</f>
        <v>377500</v>
      </c>
      <c r="H26" s="10">
        <f t="shared" si="0"/>
        <v>1</v>
      </c>
    </row>
    <row r="28" spans="4:8" x14ac:dyDescent="0.3">
      <c r="D28" t="s">
        <v>17</v>
      </c>
      <c r="E28" s="1">
        <v>80000</v>
      </c>
    </row>
    <row r="29" spans="4:8" x14ac:dyDescent="0.3">
      <c r="D29" t="s">
        <v>18</v>
      </c>
      <c r="E29" t="s">
        <v>19</v>
      </c>
    </row>
    <row r="30" spans="4:8" x14ac:dyDescent="0.3">
      <c r="D30" t="s">
        <v>20</v>
      </c>
      <c r="E30" t="s">
        <v>21</v>
      </c>
    </row>
  </sheetData>
  <mergeCells count="1">
    <mergeCell ref="F2:I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11"/>
  <sheetViews>
    <sheetView zoomScale="145" zoomScaleNormal="145" workbookViewId="0">
      <selection activeCell="B15" sqref="B15"/>
    </sheetView>
  </sheetViews>
  <sheetFormatPr defaultRowHeight="14.4" x14ac:dyDescent="0.3"/>
  <cols>
    <col min="1" max="1" width="26.44140625" bestFit="1" customWidth="1"/>
    <col min="2" max="2" width="16.77734375" bestFit="1" customWidth="1"/>
    <col min="3" max="3" width="7.77734375" customWidth="1"/>
    <col min="4" max="6" width="14.5546875" bestFit="1" customWidth="1"/>
    <col min="7" max="7" width="13.33203125" bestFit="1" customWidth="1"/>
    <col min="8" max="8" width="15" bestFit="1" customWidth="1"/>
  </cols>
  <sheetData>
    <row r="2" spans="1:8" x14ac:dyDescent="0.3">
      <c r="D2" s="3" t="s">
        <v>2</v>
      </c>
      <c r="E2" s="3"/>
      <c r="F2" s="3"/>
      <c r="G2" s="3"/>
    </row>
    <row r="3" spans="1:8" x14ac:dyDescent="0.3">
      <c r="A3" t="s">
        <v>0</v>
      </c>
      <c r="D3" s="4">
        <v>1</v>
      </c>
      <c r="E3" s="4">
        <v>2</v>
      </c>
      <c r="F3" s="5">
        <v>3</v>
      </c>
      <c r="G3" s="5">
        <v>4</v>
      </c>
    </row>
    <row r="4" spans="1:8" x14ac:dyDescent="0.3">
      <c r="A4" t="s">
        <v>1</v>
      </c>
      <c r="B4" s="1">
        <v>1000000</v>
      </c>
      <c r="C4" s="1"/>
    </row>
    <row r="5" spans="1:8" x14ac:dyDescent="0.3">
      <c r="A5" t="s">
        <v>3</v>
      </c>
      <c r="B5" s="7">
        <v>176500</v>
      </c>
      <c r="C5" s="7">
        <f>B5/4</f>
        <v>44125</v>
      </c>
      <c r="D5" s="1">
        <f>C5*10</f>
        <v>441250</v>
      </c>
      <c r="E5" s="1">
        <f>C5*10</f>
        <v>441250</v>
      </c>
      <c r="F5" s="1">
        <f>C5*10</f>
        <v>441250</v>
      </c>
      <c r="G5" s="1">
        <f>C5*10</f>
        <v>441250</v>
      </c>
    </row>
    <row r="6" spans="1:8" x14ac:dyDescent="0.3">
      <c r="A6" t="s">
        <v>4</v>
      </c>
      <c r="B6" s="1">
        <v>80000</v>
      </c>
      <c r="C6" s="1"/>
      <c r="D6" s="1">
        <v>80000</v>
      </c>
      <c r="E6" s="1">
        <v>80000</v>
      </c>
      <c r="F6" s="1">
        <v>80000</v>
      </c>
      <c r="G6" s="1">
        <v>80000</v>
      </c>
    </row>
    <row r="7" spans="1:8" x14ac:dyDescent="0.3">
      <c r="A7" t="s">
        <v>5</v>
      </c>
      <c r="B7">
        <v>3</v>
      </c>
      <c r="D7" s="1">
        <f>B7*C5</f>
        <v>132375</v>
      </c>
      <c r="E7" s="1">
        <f>B7*C5</f>
        <v>132375</v>
      </c>
      <c r="F7" s="1">
        <f>B7*C5</f>
        <v>132375</v>
      </c>
      <c r="G7" s="1">
        <f>B7*C5</f>
        <v>132375</v>
      </c>
    </row>
    <row r="8" spans="1:8" x14ac:dyDescent="0.3">
      <c r="D8" s="1">
        <f>D5-D6-D7</f>
        <v>228875</v>
      </c>
      <c r="E8" s="1">
        <f t="shared" ref="E8:G8" si="0">E5-E6-E7</f>
        <v>228875</v>
      </c>
      <c r="F8" s="1">
        <f t="shared" si="0"/>
        <v>228875</v>
      </c>
      <c r="G8" s="1">
        <f t="shared" si="0"/>
        <v>228875</v>
      </c>
    </row>
    <row r="9" spans="1:8" x14ac:dyDescent="0.3">
      <c r="D9" s="1"/>
      <c r="E9" s="1"/>
      <c r="F9" s="1"/>
      <c r="G9" s="1"/>
      <c r="H9" s="11" t="s">
        <v>8</v>
      </c>
    </row>
    <row r="10" spans="1:8" x14ac:dyDescent="0.3">
      <c r="B10" t="s">
        <v>6</v>
      </c>
      <c r="D10" s="1">
        <f>D8</f>
        <v>228875</v>
      </c>
      <c r="E10" s="1">
        <f>E8</f>
        <v>228875</v>
      </c>
      <c r="F10" s="1">
        <f t="shared" ref="F10:G10" si="1">F8</f>
        <v>228875</v>
      </c>
      <c r="G10" s="1">
        <f t="shared" si="1"/>
        <v>228875</v>
      </c>
      <c r="H10" s="12">
        <f>SUM(D10:G10)</f>
        <v>915500</v>
      </c>
    </row>
    <row r="11" spans="1:8" ht="28.8" x14ac:dyDescent="0.3">
      <c r="B11" s="8" t="s">
        <v>7</v>
      </c>
      <c r="D11" s="10">
        <f>D10/D5</f>
        <v>0.51869688385269119</v>
      </c>
      <c r="E11" s="10">
        <f t="shared" ref="E11:G11" si="2">E10/E5</f>
        <v>0.51869688385269119</v>
      </c>
      <c r="F11" s="10">
        <f t="shared" si="2"/>
        <v>0.51869688385269119</v>
      </c>
      <c r="G11" s="10">
        <f t="shared" si="2"/>
        <v>0.51869688385269119</v>
      </c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"/>
  <sheetViews>
    <sheetView tabSelected="1" zoomScale="175" zoomScaleNormal="175" workbookViewId="0">
      <selection activeCell="C2" sqref="C2"/>
    </sheetView>
  </sheetViews>
  <sheetFormatPr defaultRowHeight="14.4" x14ac:dyDescent="0.3"/>
  <cols>
    <col min="3" max="3" width="17.77734375" customWidth="1"/>
    <col min="4" max="4" width="10.77734375" customWidth="1"/>
    <col min="5" max="5" width="14" bestFit="1" customWidth="1"/>
    <col min="6" max="6" width="11.5546875" customWidth="1"/>
    <col min="7" max="7" width="10.44140625" bestFit="1" customWidth="1"/>
  </cols>
  <sheetData>
    <row r="1" spans="1:9" x14ac:dyDescent="0.3">
      <c r="A1" t="s">
        <v>33</v>
      </c>
      <c r="F1" t="s">
        <v>24</v>
      </c>
    </row>
    <row r="2" spans="1:9" ht="28.8" x14ac:dyDescent="0.3">
      <c r="C2" s="19" t="s">
        <v>23</v>
      </c>
      <c r="D2" s="20">
        <v>250</v>
      </c>
      <c r="E2" s="21">
        <v>500</v>
      </c>
      <c r="F2" s="22">
        <f>D2*E2</f>
        <v>125000</v>
      </c>
    </row>
    <row r="3" spans="1:9" ht="28.8" x14ac:dyDescent="0.3">
      <c r="C3" s="19" t="s">
        <v>25</v>
      </c>
      <c r="D3" s="20">
        <v>570</v>
      </c>
      <c r="E3" s="21">
        <v>150</v>
      </c>
      <c r="F3" s="22">
        <f>D3*E3</f>
        <v>85500</v>
      </c>
    </row>
    <row r="4" spans="1:9" ht="28.8" x14ac:dyDescent="0.3">
      <c r="E4" s="23" t="s">
        <v>28</v>
      </c>
      <c r="F4" s="24">
        <f>SUM(F2:F3)</f>
        <v>210500</v>
      </c>
    </row>
    <row r="5" spans="1:9" x14ac:dyDescent="0.3">
      <c r="E5" s="21" t="s">
        <v>26</v>
      </c>
      <c r="F5" s="22">
        <v>80000</v>
      </c>
    </row>
    <row r="6" spans="1:9" x14ac:dyDescent="0.3">
      <c r="E6" s="25" t="s">
        <v>27</v>
      </c>
      <c r="F6" s="26">
        <f>F4-F5</f>
        <v>130500</v>
      </c>
    </row>
    <row r="7" spans="1:9" ht="15" thickBot="1" x14ac:dyDescent="0.35"/>
    <row r="8" spans="1:9" x14ac:dyDescent="0.3">
      <c r="E8" s="37" t="s">
        <v>29</v>
      </c>
      <c r="F8" s="38"/>
      <c r="G8" s="39">
        <f>F4/F6</f>
        <v>1.6130268199233717</v>
      </c>
      <c r="H8" s="27"/>
    </row>
    <row r="9" spans="1:9" x14ac:dyDescent="0.3">
      <c r="E9" s="28"/>
      <c r="F9" s="29"/>
      <c r="G9" s="29"/>
      <c r="H9" s="30"/>
    </row>
    <row r="10" spans="1:9" x14ac:dyDescent="0.3">
      <c r="E10" s="31" t="s">
        <v>31</v>
      </c>
      <c r="F10" s="32"/>
      <c r="G10" s="32" t="s">
        <v>9</v>
      </c>
      <c r="H10" s="33">
        <f>G8*1%</f>
        <v>1.6130268199233716E-2</v>
      </c>
      <c r="I10" t="s">
        <v>32</v>
      </c>
    </row>
    <row r="11" spans="1:9" x14ac:dyDescent="0.3">
      <c r="E11" s="28"/>
      <c r="F11" s="29"/>
      <c r="G11" s="29"/>
      <c r="H11" s="30"/>
    </row>
    <row r="12" spans="1:9" ht="15" thickBot="1" x14ac:dyDescent="0.35">
      <c r="E12" s="34" t="s">
        <v>30</v>
      </c>
      <c r="F12" s="35"/>
      <c r="G12" s="35"/>
      <c r="H12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ΝΕΚΡΟ ΣΗΜΕΙΟ ΣΕ 2 ΕΤΗ - ΠΑΡΑΔΕΙ</vt:lpstr>
      <vt:lpstr>ΝΕΚΡΟ ΣΗΜΕΙΟ ΣΕ 4 ΕΤΗ - ΠΑΡΑΔΕΙ</vt:lpstr>
      <vt:lpstr>ΒΑΘΜΟΣ ΛΕΙΤΟΥΡΓΙΚΗΣ ΜΟΧΛΕΥΣΗΣ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2020-12-09T15:40:25Z</dcterms:created>
  <dcterms:modified xsi:type="dcterms:W3CDTF">2020-12-09T16:59:57Z</dcterms:modified>
</cp:coreProperties>
</file>