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0052" windowHeight="9216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S21" i="1"/>
  <c r="S22"/>
  <c r="S10"/>
  <c r="S11"/>
  <c r="S12"/>
  <c r="S13"/>
  <c r="S14"/>
  <c r="S15"/>
  <c r="S16"/>
  <c r="S17"/>
  <c r="S18"/>
  <c r="S19"/>
  <c r="S20"/>
  <c r="S9"/>
  <c r="D20"/>
  <c r="B21"/>
  <c r="D15"/>
  <c r="N3"/>
  <c r="N4"/>
  <c r="N5"/>
  <c r="H4"/>
  <c r="H5"/>
  <c r="H6"/>
  <c r="H3"/>
</calcChain>
</file>

<file path=xl/sharedStrings.xml><?xml version="1.0" encoding="utf-8"?>
<sst xmlns="http://schemas.openxmlformats.org/spreadsheetml/2006/main" count="16" uniqueCount="16">
  <si>
    <t>lt/h</t>
  </si>
  <si>
    <t>kW</t>
  </si>
  <si>
    <t>E/H</t>
  </si>
  <si>
    <t>Τιμή Καυσίμου</t>
  </si>
  <si>
    <t>0.38x-8.384</t>
  </si>
  <si>
    <t>Διαφορική Κατανάλωση</t>
  </si>
  <si>
    <t>Παραγωγίζω</t>
  </si>
  <si>
    <t>0.002Χ+0.186</t>
  </si>
  <si>
    <t>Εξισωση διαφορικού κόστους</t>
  </si>
  <si>
    <t>lt/kWh</t>
  </si>
  <si>
    <t>π.χ ειμαι στα 20 και θέλω να πάω στα 21. Πόσο πετρέλαιο θα χρειαστώ;</t>
  </si>
  <si>
    <t>0.001X2+0.186X+0.9</t>
  </si>
  <si>
    <t>Ωραια Κατανάλωση</t>
  </si>
  <si>
    <t>Ειδική κατανάλωση</t>
  </si>
  <si>
    <t>0.001χ+0.186+0.9/Χ</t>
  </si>
  <si>
    <t>εΧΩ διαιρεσει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</si>
</sst>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22"/>
      <color theme="1"/>
      <name val="Calibri"/>
      <family val="2"/>
      <charset val="161"/>
      <scheme val="minor"/>
    </font>
    <font>
      <sz val="18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Ωριαια</a:t>
            </a:r>
            <a:r>
              <a:rPr lang="el-GR" baseline="0"/>
              <a:t> Καταναλωση Καυσίμου</a:t>
            </a:r>
            <a:endParaRPr lang="el-GR"/>
          </a:p>
        </c:rich>
      </c:tx>
      <c:layout/>
      <c:overlay val="1"/>
    </c:title>
    <c:plotArea>
      <c:layout/>
      <c:scatterChart>
        <c:scatterStyle val="smoothMarker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9333267716535432"/>
                  <c:y val="6.6271872265966758E-2"/>
                </c:manualLayout>
              </c:layout>
              <c:numFmt formatCode="General" sourceLinked="0"/>
            </c:trendlineLbl>
          </c:trendline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11652143482064742"/>
                  <c:y val="0.34842748823063785"/>
                </c:manualLayout>
              </c:layout>
              <c:numFmt formatCode="General" sourceLinked="0"/>
            </c:trendlineLbl>
          </c:trendline>
          <c:xVal>
            <c:numRef>
              <c:f>Φύλλο1!$F$3:$F$6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22</c:v>
                </c:pt>
                <c:pt idx="3">
                  <c:v>25</c:v>
                </c:pt>
              </c:numCache>
            </c:numRef>
          </c:xVal>
          <c:yVal>
            <c:numRef>
              <c:f>Φύλλο1!$G$3:$G$6</c:f>
              <c:numCache>
                <c:formatCode>General</c:formatCode>
                <c:ptCount val="4"/>
                <c:pt idx="0">
                  <c:v>2.92</c:v>
                </c:pt>
                <c:pt idx="1">
                  <c:v>4.1399999999999997</c:v>
                </c:pt>
                <c:pt idx="2">
                  <c:v>5.7859999999999996</c:v>
                </c:pt>
                <c:pt idx="3">
                  <c:v>6.7</c:v>
                </c:pt>
              </c:numCache>
            </c:numRef>
          </c:yVal>
          <c:smooth val="1"/>
        </c:ser>
        <c:axId val="87658496"/>
        <c:axId val="87537920"/>
      </c:scatterChart>
      <c:valAx>
        <c:axId val="87658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Ισχύς </a:t>
                </a:r>
                <a:r>
                  <a:rPr lang="en-US" baseline="0"/>
                  <a:t> (kW)</a:t>
                </a:r>
                <a:endParaRPr lang="el-GR"/>
              </a:p>
            </c:rich>
          </c:tx>
          <c:layout/>
        </c:title>
        <c:numFmt formatCode="General" sourceLinked="1"/>
        <c:tickLblPos val="nextTo"/>
        <c:crossAx val="87537920"/>
        <c:crosses val="autoZero"/>
        <c:crossBetween val="midCat"/>
      </c:valAx>
      <c:valAx>
        <c:axId val="87537920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l-GR"/>
                  <a:t>Κατανάλωση</a:t>
                </a:r>
                <a:r>
                  <a:rPr lang="el-GR" baseline="0"/>
                  <a:t> </a:t>
                </a:r>
                <a:r>
                  <a:rPr lang="en-US" baseline="0"/>
                  <a:t>(lt/h)</a:t>
                </a:r>
                <a:endParaRPr lang="el-GR"/>
              </a:p>
            </c:rich>
          </c:tx>
          <c:layout/>
        </c:title>
        <c:numFmt formatCode="General" sourceLinked="1"/>
        <c:tickLblPos val="nextTo"/>
        <c:crossAx val="8765849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Συναρτηση ωριαιου κόστους </a:t>
            </a:r>
            <a:r>
              <a:rPr lang="en-US"/>
              <a:t>(E/h)</a:t>
            </a:r>
            <a:endParaRPr lang="el-GR"/>
          </a:p>
        </c:rich>
      </c:tx>
      <c:layout/>
      <c:overlay val="1"/>
    </c:title>
    <c:plotArea>
      <c:layout/>
      <c:scatterChart>
        <c:scatterStyle val="smoothMarker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Φύλλο1!$F$3:$F$6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22</c:v>
                </c:pt>
                <c:pt idx="3">
                  <c:v>25</c:v>
                </c:pt>
              </c:numCache>
            </c:numRef>
          </c:xVal>
          <c:yVal>
            <c:numRef>
              <c:f>Φύλλο1!$H$3:$H$6</c:f>
              <c:numCache>
                <c:formatCode>General</c:formatCode>
                <c:ptCount val="4"/>
                <c:pt idx="0">
                  <c:v>2.6280000000000001</c:v>
                </c:pt>
                <c:pt idx="1">
                  <c:v>3.726</c:v>
                </c:pt>
                <c:pt idx="2">
                  <c:v>5.2073999999999998</c:v>
                </c:pt>
                <c:pt idx="3">
                  <c:v>6.03</c:v>
                </c:pt>
              </c:numCache>
            </c:numRef>
          </c:yVal>
          <c:smooth val="1"/>
        </c:ser>
        <c:axId val="92033408"/>
        <c:axId val="95193728"/>
      </c:scatterChart>
      <c:valAx>
        <c:axId val="92033408"/>
        <c:scaling>
          <c:orientation val="minMax"/>
        </c:scaling>
        <c:axPos val="b"/>
        <c:numFmt formatCode="General" sourceLinked="1"/>
        <c:tickLblPos val="nextTo"/>
        <c:crossAx val="95193728"/>
        <c:crosses val="autoZero"/>
        <c:crossBetween val="midCat"/>
      </c:valAx>
      <c:valAx>
        <c:axId val="95193728"/>
        <c:scaling>
          <c:orientation val="minMax"/>
        </c:scaling>
        <c:axPos val="l"/>
        <c:majorGridlines/>
        <c:numFmt formatCode="General" sourceLinked="1"/>
        <c:tickLblPos val="nextTo"/>
        <c:crossAx val="920334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Συνάρτηση</a:t>
            </a:r>
            <a:r>
              <a:rPr lang="el-GR" baseline="0"/>
              <a:t> Ειδικής Κατανάλωσης</a:t>
            </a:r>
            <a:endParaRPr lang="el-GR"/>
          </a:p>
        </c:rich>
      </c:tx>
      <c:layout/>
      <c:overlay val="1"/>
    </c:title>
    <c:plotArea>
      <c:layout/>
      <c:scatterChart>
        <c:scatterStyle val="smoothMarker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6726246719160104"/>
                  <c:y val="-0.5229929592134317"/>
                </c:manualLayout>
              </c:layout>
              <c:numFmt formatCode="General" sourceLinked="0"/>
            </c:trendlineLbl>
          </c:trendline>
          <c:xVal>
            <c:numRef>
              <c:f>Φύλλο1!$D$9:$D$12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22</c:v>
                </c:pt>
                <c:pt idx="3">
                  <c:v>25</c:v>
                </c:pt>
              </c:numCache>
            </c:numRef>
          </c:xVal>
          <c:yVal>
            <c:numRef>
              <c:f>Φύλλο1!$E$9:$E$12</c:f>
              <c:numCache>
                <c:formatCode>General</c:formatCode>
                <c:ptCount val="4"/>
                <c:pt idx="0">
                  <c:v>292</c:v>
                </c:pt>
                <c:pt idx="1">
                  <c:v>276</c:v>
                </c:pt>
                <c:pt idx="2">
                  <c:v>263</c:v>
                </c:pt>
                <c:pt idx="3">
                  <c:v>268</c:v>
                </c:pt>
              </c:numCache>
            </c:numRef>
          </c:yVal>
          <c:smooth val="1"/>
        </c:ser>
        <c:axId val="82323712"/>
        <c:axId val="82322176"/>
      </c:scatterChart>
      <c:valAx>
        <c:axId val="82323712"/>
        <c:scaling>
          <c:orientation val="minMax"/>
        </c:scaling>
        <c:axPos val="b"/>
        <c:numFmt formatCode="General" sourceLinked="1"/>
        <c:tickLblPos val="nextTo"/>
        <c:crossAx val="82322176"/>
        <c:crosses val="autoZero"/>
        <c:crossBetween val="midCat"/>
      </c:valAx>
      <c:valAx>
        <c:axId val="82322176"/>
        <c:scaling>
          <c:orientation val="minMax"/>
        </c:scaling>
        <c:axPos val="l"/>
        <c:majorGridlines/>
        <c:numFmt formatCode="General" sourceLinked="1"/>
        <c:tickLblPos val="nextTo"/>
        <c:crossAx val="823237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7</xdr:row>
      <xdr:rowOff>22860</xdr:rowOff>
    </xdr:from>
    <xdr:to>
      <xdr:col>13</xdr:col>
      <xdr:colOff>579120</xdr:colOff>
      <xdr:row>22</xdr:row>
      <xdr:rowOff>22860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137160</xdr:colOff>
      <xdr:row>23</xdr:row>
      <xdr:rowOff>22860</xdr:rowOff>
    </xdr:from>
    <xdr:to>
      <xdr:col>13</xdr:col>
      <xdr:colOff>441960</xdr:colOff>
      <xdr:row>38</xdr:row>
      <xdr:rowOff>22860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198120</xdr:colOff>
      <xdr:row>8</xdr:row>
      <xdr:rowOff>129540</xdr:rowOff>
    </xdr:from>
    <xdr:to>
      <xdr:col>28</xdr:col>
      <xdr:colOff>502920</xdr:colOff>
      <xdr:row>23</xdr:row>
      <xdr:rowOff>129540</xdr:rowOff>
    </xdr:to>
    <xdr:graphicFrame macro="">
      <xdr:nvGraphicFramePr>
        <xdr:cNvPr id="5" name="4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topLeftCell="C1" workbookViewId="0">
      <selection activeCell="G6" sqref="F3:G6"/>
    </sheetView>
  </sheetViews>
  <sheetFormatPr defaultRowHeight="14.4"/>
  <cols>
    <col min="1" max="1" width="27" customWidth="1"/>
    <col min="2" max="2" width="38.44140625" customWidth="1"/>
  </cols>
  <sheetData>
    <row r="1" spans="2:19">
      <c r="B1" t="s">
        <v>3</v>
      </c>
      <c r="D1">
        <v>0.9</v>
      </c>
    </row>
    <row r="2" spans="2:19">
      <c r="F2" t="s">
        <v>1</v>
      </c>
      <c r="G2" t="s">
        <v>0</v>
      </c>
      <c r="H2" t="s">
        <v>2</v>
      </c>
      <c r="J2" t="s">
        <v>5</v>
      </c>
    </row>
    <row r="3" spans="2:19">
      <c r="F3">
        <v>10</v>
      </c>
      <c r="G3">
        <v>2.92</v>
      </c>
      <c r="H3">
        <f>G3*D$1</f>
        <v>2.6280000000000001</v>
      </c>
      <c r="M3">
        <v>18</v>
      </c>
      <c r="N3">
        <f t="shared" ref="N3:N4" si="0">IF(M3&gt;0.5, (0.001*M3^2+0.167*M3+0.81),0)</f>
        <v>4.1400000000000006</v>
      </c>
    </row>
    <row r="4" spans="2:19">
      <c r="F4">
        <v>15</v>
      </c>
      <c r="G4">
        <v>4.1399999999999997</v>
      </c>
      <c r="H4">
        <f t="shared" ref="H4:H6" si="1">G4*D$1</f>
        <v>3.726</v>
      </c>
      <c r="M4">
        <v>0.5</v>
      </c>
      <c r="N4">
        <f t="shared" si="0"/>
        <v>0</v>
      </c>
      <c r="S4" t="s">
        <v>15</v>
      </c>
    </row>
    <row r="5" spans="2:19">
      <c r="F5">
        <v>22</v>
      </c>
      <c r="G5">
        <v>5.7859999999999996</v>
      </c>
      <c r="H5">
        <f t="shared" si="1"/>
        <v>5.2073999999999998</v>
      </c>
      <c r="M5">
        <v>0.2</v>
      </c>
      <c r="N5">
        <f>IF(M5&gt;0.5, (0.001*M5^2+0.167*M5+0.81),0)</f>
        <v>0</v>
      </c>
    </row>
    <row r="6" spans="2:19">
      <c r="F6">
        <v>25</v>
      </c>
      <c r="G6">
        <v>6.7</v>
      </c>
      <c r="H6">
        <f t="shared" si="1"/>
        <v>6.03</v>
      </c>
      <c r="P6" t="s">
        <v>12</v>
      </c>
      <c r="S6" t="s">
        <v>13</v>
      </c>
    </row>
    <row r="7" spans="2:19">
      <c r="P7" t="s">
        <v>11</v>
      </c>
      <c r="S7" t="s">
        <v>14</v>
      </c>
    </row>
    <row r="9" spans="2:19">
      <c r="D9">
        <v>10</v>
      </c>
      <c r="E9">
        <v>292</v>
      </c>
      <c r="R9">
        <v>12</v>
      </c>
      <c r="S9">
        <f>0.001*R9+0.186+0.9/R9</f>
        <v>0.27300000000000002</v>
      </c>
    </row>
    <row r="10" spans="2:19">
      <c r="D10">
        <v>15</v>
      </c>
      <c r="E10">
        <v>276</v>
      </c>
      <c r="R10">
        <v>13</v>
      </c>
      <c r="S10">
        <f t="shared" ref="S10:S22" si="2">0.001*R10+0.186+0.9/R10</f>
        <v>0.26823076923076927</v>
      </c>
    </row>
    <row r="11" spans="2:19">
      <c r="D11">
        <v>22</v>
      </c>
      <c r="E11">
        <v>263</v>
      </c>
      <c r="R11">
        <v>14</v>
      </c>
      <c r="S11">
        <f t="shared" si="2"/>
        <v>0.26428571428571429</v>
      </c>
    </row>
    <row r="12" spans="2:19">
      <c r="D12">
        <v>25</v>
      </c>
      <c r="E12">
        <v>268</v>
      </c>
      <c r="R12">
        <v>15</v>
      </c>
      <c r="S12">
        <f t="shared" si="2"/>
        <v>0.26100000000000001</v>
      </c>
    </row>
    <row r="13" spans="2:19">
      <c r="R13">
        <v>16</v>
      </c>
      <c r="S13">
        <f t="shared" si="2"/>
        <v>0.25825000000000004</v>
      </c>
    </row>
    <row r="14" spans="2:19">
      <c r="R14">
        <v>17</v>
      </c>
      <c r="S14">
        <f t="shared" si="2"/>
        <v>0.25594117647058823</v>
      </c>
    </row>
    <row r="15" spans="2:19">
      <c r="B15" t="s">
        <v>4</v>
      </c>
      <c r="D15">
        <f>8.384/0.38</f>
        <v>22.063157894736843</v>
      </c>
      <c r="R15">
        <v>18</v>
      </c>
      <c r="S15">
        <f t="shared" si="2"/>
        <v>0.254</v>
      </c>
    </row>
    <row r="16" spans="2:19">
      <c r="R16">
        <v>19</v>
      </c>
      <c r="S16">
        <f t="shared" si="2"/>
        <v>0.25236842105263158</v>
      </c>
    </row>
    <row r="17" spans="1:19">
      <c r="R17">
        <v>20</v>
      </c>
      <c r="S17">
        <f t="shared" si="2"/>
        <v>0.251</v>
      </c>
    </row>
    <row r="18" spans="1:19">
      <c r="R18">
        <v>21</v>
      </c>
      <c r="S18">
        <f t="shared" si="2"/>
        <v>0.24985714285714283</v>
      </c>
    </row>
    <row r="19" spans="1:19">
      <c r="B19" t="s">
        <v>6</v>
      </c>
      <c r="R19">
        <v>22</v>
      </c>
      <c r="S19">
        <f t="shared" si="2"/>
        <v>0.24890909090909091</v>
      </c>
    </row>
    <row r="20" spans="1:19" ht="18">
      <c r="A20" t="s">
        <v>8</v>
      </c>
      <c r="B20" s="1" t="s">
        <v>7</v>
      </c>
      <c r="C20">
        <v>0.248</v>
      </c>
      <c r="D20">
        <f>(0.248-0.186)/0.002</f>
        <v>31</v>
      </c>
      <c r="R20">
        <v>23</v>
      </c>
      <c r="S20">
        <f t="shared" si="2"/>
        <v>0.24813043478260868</v>
      </c>
    </row>
    <row r="21" spans="1:19" ht="172.8">
      <c r="A21" s="2" t="s">
        <v>10</v>
      </c>
      <c r="B21" s="3">
        <f>0.002*20+0.186</f>
        <v>0.22600000000000001</v>
      </c>
      <c r="C21" t="s">
        <v>9</v>
      </c>
      <c r="R21">
        <v>24</v>
      </c>
      <c r="S21">
        <f t="shared" si="2"/>
        <v>0.2475</v>
      </c>
    </row>
    <row r="22" spans="1:19">
      <c r="R22">
        <v>25</v>
      </c>
      <c r="S22">
        <f t="shared" si="2"/>
        <v>0.247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labuser</dc:creator>
  <cp:lastModifiedBy>labuser</cp:lastModifiedBy>
  <dcterms:created xsi:type="dcterms:W3CDTF">2020-12-17T10:16:03Z</dcterms:created>
  <dcterms:modified xsi:type="dcterms:W3CDTF">2020-12-17T11:29:55Z</dcterms:modified>
</cp:coreProperties>
</file>