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avu\Documents\Συστήματα Αυτομάτου Ελέγχου\Εργαστήριο\"/>
    </mc:Choice>
  </mc:AlternateContent>
  <xr:revisionPtr revIDLastSave="0" documentId="13_ncr:1_{7B2D322A-0DFE-4C58-BD16-1807AED34D7C}" xr6:coauthVersionLast="47" xr6:coauthVersionMax="47" xr10:uidLastSave="{00000000-0000-0000-0000-000000000000}"/>
  <bookViews>
    <workbookView xWindow="-108" yWindow="-108" windowWidth="23256" windowHeight="12456" xr2:uid="{9E554A41-6AB8-47D6-B908-142C6F541399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F19" i="1"/>
  <c r="G19" i="1" s="1"/>
  <c r="I14" i="1"/>
  <c r="G14" i="1"/>
  <c r="F9" i="1"/>
  <c r="G9" i="1" s="1"/>
  <c r="F4" i="1"/>
  <c r="G4" i="1" s="1"/>
  <c r="H19" i="1" l="1"/>
  <c r="H9" i="1"/>
  <c r="H4" i="1"/>
</calcChain>
</file>

<file path=xl/sharedStrings.xml><?xml version="1.0" encoding="utf-8"?>
<sst xmlns="http://schemas.openxmlformats.org/spreadsheetml/2006/main" count="31" uniqueCount="14">
  <si>
    <t>Tp</t>
  </si>
  <si>
    <t>ζ</t>
  </si>
  <si>
    <t>Ktot</t>
  </si>
  <si>
    <t>T</t>
  </si>
  <si>
    <t>ωn</t>
  </si>
  <si>
    <t>Kp</t>
  </si>
  <si>
    <t>Ki</t>
  </si>
  <si>
    <t>PI Έλεγχος ταχύτητας</t>
  </si>
  <si>
    <t>PD Έλεγχος θέσης</t>
  </si>
  <si>
    <t>Kd</t>
  </si>
  <si>
    <t>PΙD Έλεγχος θέσης - Κριτήριο Butterworth</t>
  </si>
  <si>
    <t>Ανεστραμένο εκκρεμές - PD</t>
  </si>
  <si>
    <t>Α</t>
  </si>
  <si>
    <t>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</si>
</sst>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13</xdr:col>
      <xdr:colOff>22860</xdr:colOff>
      <xdr:row>8</xdr:row>
      <xdr:rowOff>129540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F71CA28D-7018-F4AE-DF5F-A8F83346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80" y="1325880"/>
          <a:ext cx="246126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12</xdr:col>
      <xdr:colOff>601980</xdr:colOff>
      <xdr:row>3</xdr:row>
      <xdr:rowOff>129540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1D0DEF8D-D51B-E9B4-EEAD-3EECCE97B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80" y="381000"/>
          <a:ext cx="243078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2</xdr:row>
      <xdr:rowOff>0</xdr:rowOff>
    </xdr:from>
    <xdr:to>
      <xdr:col>15</xdr:col>
      <xdr:colOff>441960</xdr:colOff>
      <xdr:row>4</xdr:row>
      <xdr:rowOff>7620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FD51EBB2-AF01-FB5B-71FF-8EBE80DC6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580" y="381000"/>
          <a:ext cx="105156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9437E-D30D-48C3-8994-5BDA61CA6843}">
  <dimension ref="B2:J19"/>
  <sheetViews>
    <sheetView tabSelected="1" workbookViewId="0">
      <selection activeCell="R14" sqref="R14"/>
    </sheetView>
  </sheetViews>
  <sheetFormatPr defaultRowHeight="14.4" x14ac:dyDescent="0.3"/>
  <cols>
    <col min="6" max="6" width="12.33203125" customWidth="1"/>
    <col min="8" max="8" width="9.77734375" customWidth="1"/>
  </cols>
  <sheetData>
    <row r="2" spans="2:10" ht="15.6" x14ac:dyDescent="0.3">
      <c r="D2" s="3" t="s">
        <v>7</v>
      </c>
      <c r="E2" s="3"/>
    </row>
    <row r="3" spans="2:10" ht="15.6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s="1" t="s">
        <v>5</v>
      </c>
      <c r="H3" s="1" t="s">
        <v>6</v>
      </c>
    </row>
    <row r="4" spans="2:10" x14ac:dyDescent="0.3">
      <c r="B4">
        <v>0.1</v>
      </c>
      <c r="C4">
        <v>0.7</v>
      </c>
      <c r="D4">
        <v>25</v>
      </c>
      <c r="E4">
        <v>0.13</v>
      </c>
      <c r="F4">
        <f>3.14159/(SQRT(1-C4*C4)*B4)</f>
        <v>43.991059091815558</v>
      </c>
      <c r="G4" s="2">
        <f>(2*C4*F4*E4-1)/D4</f>
        <v>0.28025491018841725</v>
      </c>
      <c r="H4" s="2">
        <f>F4*F4*E4/D4</f>
        <v>10.063109056101963</v>
      </c>
    </row>
    <row r="7" spans="2:10" ht="15.6" x14ac:dyDescent="0.3">
      <c r="D7" s="3" t="s">
        <v>8</v>
      </c>
    </row>
    <row r="8" spans="2:10" ht="15.6" x14ac:dyDescent="0.3">
      <c r="B8" t="s">
        <v>0</v>
      </c>
      <c r="C8" t="s">
        <v>1</v>
      </c>
      <c r="D8" t="s">
        <v>2</v>
      </c>
      <c r="E8" t="s">
        <v>3</v>
      </c>
      <c r="F8" t="s">
        <v>4</v>
      </c>
      <c r="G8" s="1" t="s">
        <v>5</v>
      </c>
      <c r="H8" s="1" t="s">
        <v>9</v>
      </c>
      <c r="J8" s="4"/>
    </row>
    <row r="9" spans="2:10" x14ac:dyDescent="0.3">
      <c r="B9">
        <v>0.1</v>
      </c>
      <c r="C9">
        <v>0.2</v>
      </c>
      <c r="D9">
        <v>25</v>
      </c>
      <c r="E9">
        <v>0.11</v>
      </c>
      <c r="F9">
        <f>3.14159/(SQRT(1-C9*C9)*B9)</f>
        <v>32.063718670959183</v>
      </c>
      <c r="G9" s="2">
        <f>F9*F9*E9/D9</f>
        <v>4.5235610420458325</v>
      </c>
      <c r="H9" s="2">
        <f>(2*C9*F9*E9-1)/D9</f>
        <v>1.6432144860888166E-2</v>
      </c>
    </row>
    <row r="12" spans="2:10" ht="15.6" x14ac:dyDescent="0.3">
      <c r="D12" s="3" t="s">
        <v>10</v>
      </c>
    </row>
    <row r="13" spans="2:10" ht="15.6" x14ac:dyDescent="0.3">
      <c r="D13" t="s">
        <v>2</v>
      </c>
      <c r="E13" t="s">
        <v>3</v>
      </c>
      <c r="F13" t="s">
        <v>4</v>
      </c>
      <c r="G13" s="1" t="s">
        <v>5</v>
      </c>
      <c r="H13" s="1" t="s">
        <v>9</v>
      </c>
      <c r="I13" s="1" t="s">
        <v>6</v>
      </c>
    </row>
    <row r="14" spans="2:10" x14ac:dyDescent="0.3">
      <c r="D14">
        <v>25</v>
      </c>
      <c r="E14">
        <v>1.05</v>
      </c>
      <c r="F14">
        <v>10</v>
      </c>
      <c r="G14" s="2">
        <f>2*E14*F14*F14/D14</f>
        <v>8.4</v>
      </c>
      <c r="H14" s="2">
        <f>(2*E14*F14-1)/D14</f>
        <v>0.8</v>
      </c>
      <c r="I14">
        <f>E14*F14*F14*F14/D14</f>
        <v>42</v>
      </c>
    </row>
    <row r="17" spans="2:8" ht="18" x14ac:dyDescent="0.35">
      <c r="D17" s="5" t="s">
        <v>11</v>
      </c>
      <c r="E17" s="5"/>
      <c r="F17" s="5"/>
    </row>
    <row r="18" spans="2:8" ht="15.6" x14ac:dyDescent="0.3">
      <c r="B18" t="s">
        <v>0</v>
      </c>
      <c r="C18" t="s">
        <v>1</v>
      </c>
      <c r="D18" t="s">
        <v>12</v>
      </c>
      <c r="E18" t="s">
        <v>13</v>
      </c>
      <c r="F18" t="s">
        <v>4</v>
      </c>
      <c r="G18" s="1" t="s">
        <v>5</v>
      </c>
      <c r="H18" s="1" t="s">
        <v>9</v>
      </c>
    </row>
    <row r="19" spans="2:8" x14ac:dyDescent="0.3">
      <c r="B19">
        <v>0.15</v>
      </c>
      <c r="C19">
        <v>0.7</v>
      </c>
      <c r="D19">
        <v>4.55</v>
      </c>
      <c r="E19">
        <v>530</v>
      </c>
      <c r="F19">
        <f>3.14159/(SQRT(1-C19*C19)*B19)</f>
        <v>29.327372727877034</v>
      </c>
      <c r="G19" s="2">
        <f>(F19*F19+E19)/D19</f>
        <v>305.51533870765394</v>
      </c>
      <c r="H19" s="2">
        <f>2*C19*F19/D19</f>
        <v>9.0238069931929328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mkavussa@hmu.gr</dc:creator>
  <cp:lastModifiedBy>Man Kav</cp:lastModifiedBy>
  <dcterms:created xsi:type="dcterms:W3CDTF">2023-11-11T15:23:27Z</dcterms:created>
  <dcterms:modified xsi:type="dcterms:W3CDTF">2024-12-04T10:15:17Z</dcterms:modified>
</cp:coreProperties>
</file>