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05" windowWidth="12120" windowHeight="7680" activeTab="2"/>
  </bookViews>
  <sheets>
    <sheet name="ΦΟΡΟΛ ΦΥΣ ΠΡ" sheetId="1" r:id="rId1"/>
    <sheet name="λύση ΦΠ" sheetId="4" r:id="rId2"/>
    <sheet name="ΦΟΡΟΛ ΑΕ" sheetId="2" r:id="rId3"/>
    <sheet name="ΚΛΙΜΑΚΕΣ" sheetId="5" r:id="rId4"/>
  </sheets>
  <definedNames>
    <definedName name="_ftn1" localSheetId="3">ΚΛΙΜΑΚΕΣ!$A$34</definedName>
    <definedName name="_ftnref1" localSheetId="3">ΚΛΙΜΑΚΕΣ!$A$31</definedName>
    <definedName name="_xlnm.Print_Area" localSheetId="3">ΚΛΙΜΑΚΕΣ!$A$1:$H$59</definedName>
  </definedNames>
  <calcPr calcId="125725"/>
</workbook>
</file>

<file path=xl/calcChain.xml><?xml version="1.0" encoding="utf-8"?>
<calcChain xmlns="http://schemas.openxmlformats.org/spreadsheetml/2006/main">
  <c r="C8" i="5"/>
  <c r="C7"/>
  <c r="E7"/>
  <c r="E8"/>
  <c r="E6"/>
  <c r="C6"/>
  <c r="E45"/>
  <c r="E7" i="4"/>
  <c r="I67"/>
  <c r="G67"/>
  <c r="E13"/>
  <c r="D13"/>
  <c r="D21"/>
  <c r="D43" s="1"/>
  <c r="G74" s="1"/>
  <c r="D14"/>
  <c r="D16"/>
  <c r="D19"/>
  <c r="D9"/>
  <c r="D38" s="1"/>
  <c r="G68" s="1"/>
  <c r="E28" i="2"/>
  <c r="C52" s="1"/>
  <c r="D82"/>
  <c r="C58"/>
  <c r="F12"/>
  <c r="C12"/>
  <c r="F11"/>
  <c r="F10"/>
  <c r="F9"/>
  <c r="E4" i="4"/>
  <c r="E9"/>
  <c r="E14"/>
  <c r="E16"/>
  <c r="E29"/>
  <c r="E31" s="1"/>
  <c r="D4"/>
  <c r="D6"/>
  <c r="F24" i="2"/>
  <c r="D51"/>
  <c r="G33"/>
  <c r="I52" s="1"/>
  <c r="F25"/>
  <c r="F26"/>
  <c r="G45"/>
  <c r="I57" s="1"/>
  <c r="H59"/>
  <c r="A50" i="4"/>
  <c r="E21"/>
  <c r="E43"/>
  <c r="I74" s="1"/>
  <c r="B92" i="2"/>
  <c r="E83"/>
  <c r="B80"/>
  <c r="D76"/>
  <c r="D75"/>
  <c r="D74"/>
  <c r="D73"/>
  <c r="C76"/>
  <c r="C75"/>
  <c r="C74"/>
  <c r="C73"/>
  <c r="E68"/>
  <c r="E67"/>
  <c r="F67" s="1"/>
  <c r="G67" s="1"/>
  <c r="E66"/>
  <c r="F66" s="1"/>
  <c r="G66" s="1"/>
  <c r="E65"/>
  <c r="F65" s="1"/>
  <c r="D68"/>
  <c r="D67"/>
  <c r="D66"/>
  <c r="D65"/>
  <c r="A62"/>
  <c r="F54"/>
  <c r="B89"/>
  <c r="B56"/>
  <c r="B55"/>
  <c r="B52"/>
  <c r="F53"/>
  <c r="A31"/>
  <c r="I56"/>
  <c r="G32"/>
  <c r="G34"/>
  <c r="B24"/>
  <c r="B51"/>
  <c r="F51" s="1"/>
  <c r="A23"/>
  <c r="B23"/>
  <c r="C68"/>
  <c r="C67"/>
  <c r="C66"/>
  <c r="C65"/>
  <c r="G44"/>
  <c r="F55"/>
  <c r="F27"/>
  <c r="E38" i="4"/>
  <c r="I68" s="1"/>
  <c r="F68" i="2"/>
  <c r="G68" s="1"/>
  <c r="E69"/>
  <c r="D70" s="1"/>
  <c r="F28"/>
  <c r="E81" s="1"/>
  <c r="G36"/>
  <c r="G39" s="1"/>
  <c r="D52" l="1"/>
  <c r="D53" s="1"/>
  <c r="I53"/>
  <c r="E26" i="4"/>
  <c r="I56" s="1"/>
  <c r="I63" s="1"/>
  <c r="I59"/>
  <c r="I61" s="1"/>
  <c r="I62" s="1"/>
  <c r="G61"/>
  <c r="G63" s="1"/>
  <c r="D32"/>
  <c r="E41"/>
  <c r="I64"/>
  <c r="I72" s="1"/>
  <c r="E34"/>
  <c r="D34"/>
  <c r="G56"/>
  <c r="E82" i="2"/>
  <c r="E84" s="1"/>
  <c r="G65"/>
  <c r="G69" s="1"/>
  <c r="F69"/>
  <c r="C92" s="1"/>
  <c r="I51"/>
  <c r="G62" i="4" l="1"/>
  <c r="E32"/>
  <c r="D33" s="1"/>
  <c r="D54" i="2"/>
  <c r="D55"/>
  <c r="G72" i="4"/>
  <c r="D57" i="2"/>
  <c r="D58" s="1"/>
  <c r="D56"/>
  <c r="G42"/>
  <c r="I54"/>
  <c r="D41" i="4" l="1"/>
  <c r="G43" i="2"/>
  <c r="I55"/>
  <c r="I58" s="1"/>
  <c r="I59" l="1"/>
  <c r="G46" s="1"/>
  <c r="E73"/>
  <c r="E76"/>
  <c r="E75"/>
  <c r="E74"/>
  <c r="F74" l="1"/>
  <c r="G74" s="1"/>
  <c r="F76"/>
  <c r="G76" s="1"/>
  <c r="F75"/>
  <c r="G75" s="1"/>
  <c r="E77"/>
  <c r="F73"/>
  <c r="G73" s="1"/>
  <c r="I60"/>
  <c r="G47" s="1"/>
  <c r="G49" s="1"/>
  <c r="G77" l="1"/>
  <c r="F77"/>
  <c r="C89" s="1"/>
</calcChain>
</file>

<file path=xl/sharedStrings.xml><?xml version="1.0" encoding="utf-8"?>
<sst xmlns="http://schemas.openxmlformats.org/spreadsheetml/2006/main" count="339" uniqueCount="267">
  <si>
    <t>1.</t>
  </si>
  <si>
    <t>Χ. Γεωργίου</t>
  </si>
  <si>
    <t>Π. Γεωργίου</t>
  </si>
  <si>
    <t>Δ. Γεωργίου</t>
  </si>
  <si>
    <t>Α. Στεφάνου</t>
  </si>
  <si>
    <t>2.</t>
  </si>
  <si>
    <t>4.</t>
  </si>
  <si>
    <t>Μετοχική Σύνθεση &amp; Μετοχικό Κεφάλαιο:</t>
  </si>
  <si>
    <t>3.</t>
  </si>
  <si>
    <t>5.</t>
  </si>
  <si>
    <t>6.</t>
  </si>
  <si>
    <t>Καθαρά Κέρδη πρό Φόρων</t>
  </si>
  <si>
    <t>Ζητείται:</t>
  </si>
  <si>
    <t>α.</t>
  </si>
  <si>
    <t>β.</t>
  </si>
  <si>
    <t>γ.</t>
  </si>
  <si>
    <t>*</t>
  </si>
  <si>
    <t>Πρόεδρος</t>
  </si>
  <si>
    <t>Αντιπρόεδρος</t>
  </si>
  <si>
    <t>Μέλος</t>
  </si>
  <si>
    <t>δ.</t>
  </si>
  <si>
    <t xml:space="preserve"> </t>
  </si>
  <si>
    <t>ε.</t>
  </si>
  <si>
    <t>ΛΥΣΗ</t>
  </si>
  <si>
    <t>Φορολογητέα Κέρδη</t>
  </si>
  <si>
    <t>7.</t>
  </si>
  <si>
    <t>Λογιστικές Διαφορές</t>
  </si>
  <si>
    <t>Αμοιβές ΔΣ**</t>
  </si>
  <si>
    <t>Λογιστικές Διαφορές*</t>
  </si>
  <si>
    <t>Σημ.:</t>
  </si>
  <si>
    <t>Οφείλονται σε Έξοδα αυτοκ. και Πρόστιμα &amp; Τέλη</t>
  </si>
  <si>
    <t>**</t>
  </si>
  <si>
    <t>Στο ΔΣ μετέχουν με τις παρακάτω αμοιβές οι εξής:</t>
  </si>
  <si>
    <t>Φόρος Εισοδήματος</t>
  </si>
  <si>
    <t xml:space="preserve">Να υπολογιστεί ο Φόρος εισοδήματος της ΑΕ </t>
  </si>
  <si>
    <t>Παρακράτηση Αμοιβών ΔΣ</t>
  </si>
  <si>
    <t>Φόρος Διανεμομένων Κερδών</t>
  </si>
  <si>
    <t>Χαρτόσημο αμοιβών ΔΣ</t>
  </si>
  <si>
    <t>Τακτικό Αποθεματικό</t>
  </si>
  <si>
    <t>ΠΙΝΑΚΑΣ ΔΙΑΘΕΣΗ ΚΕΡΔΩΝ</t>
  </si>
  <si>
    <t xml:space="preserve">Να καθορίσετε πως θα δηλωθούν τα εισοδήματα που απορρέουν από την ΑΕ για τους μετόχους της και για τα μέλη του ΔΣ στο Εντυπο Ε1 (Φορολογία Φυσικών Προσώπων) και τι περαιτέρω συνέπεια θα έχει συτό στην φορολογία εισοδήματος τους. </t>
  </si>
  <si>
    <t>ΚΑΘΑΡΑ ΑΠΟΤΕΛΕΣΜΑΤΑ ΧΡΗΣΗΣ</t>
  </si>
  <si>
    <t>ΠΛΕΟΝ: ΥΠΟΛΟΙΠΟ ΑΠΟΤ/ΤΩΝ ΕΙΣ ΝΈΟ</t>
  </si>
  <si>
    <t>ΣΥΝΟΛΟ</t>
  </si>
  <si>
    <t>ΜΕΙΟΝ: ΦΟΡΟΣ ΕΙΣΟΔΗΜΑΤΟΣ</t>
  </si>
  <si>
    <t>ΜΕΙΟΝ: ΦΟΡΟΙ ΜΗ ΕΝΣ/ΝΟΙ</t>
  </si>
  <si>
    <t>ΚΕΡΔΗ ΠΡΟΣ ΔΙΑΘΕΣΗ</t>
  </si>
  <si>
    <t>Η ΔΙΑΘΕΣΗ ΚΕΡΔΩΝ ΓΙΝΕΤΑΙ ΩΣ ΕΞΗΣ:</t>
  </si>
  <si>
    <t>ΑΜΟΙΒΕΣ ΔΣ</t>
  </si>
  <si>
    <r>
      <t>ΑΦΟΡΟΛΟΓΗΤΟ ΑΠΟΘΕΜΑΤΙΚΟ</t>
    </r>
    <r>
      <rPr>
        <i/>
        <sz val="10"/>
        <rFont val="Arial Greek"/>
        <charset val="161"/>
      </rPr>
      <t xml:space="preserve"> (Ν3299/04)</t>
    </r>
  </si>
  <si>
    <t>ΤΑΚΤΙΚΟ ΑΠΟΘΕΜΑΤΙΚΟ*</t>
  </si>
  <si>
    <t>Α ΜΕΡΙΣΜΑ **</t>
  </si>
  <si>
    <t>Καθαρά Κέρδη μετά από Φόρους</t>
  </si>
  <si>
    <t>Αφορολ. Αποθεμ.</t>
  </si>
  <si>
    <t>Α' Μέρισμα</t>
  </si>
  <si>
    <t>***</t>
  </si>
  <si>
    <t>ΕΚΤΑΚΤΟ ΑΠΟΘΕΜΑΤΙΚΟ***</t>
  </si>
  <si>
    <t>Εκτακτο Αποθεματικό</t>
  </si>
  <si>
    <t>ΑΠΟΤΕΛΕΣΜΑΤΑ ΕΙΣ ΝΈΟ ****</t>
  </si>
  <si>
    <t>Αμοιβες ΔΣ</t>
  </si>
  <si>
    <t xml:space="preserve">Να υπολογισθεί η παρακράτηση Αμοιβών ΔΣ &amp; Μερισμάτων που θα αποδοθεί στο Δημόσιο και να καθορισθεί τι ακριβώς παρακρατείται και τι θα λάβει καθαρά το κάθε μέλος του ΔΣ και κάθε μέτοχος. </t>
  </si>
  <si>
    <t xml:space="preserve">Ι.      ΠΙΝΑΚΑΣ ΑΜΟΙΒΩΝ ΔΣ </t>
  </si>
  <si>
    <t>ΜΕΛΗ</t>
  </si>
  <si>
    <t>ΔΙΑΝΕΜ. ΑΜΟΙΒΕΣ</t>
  </si>
  <si>
    <t>ΚΑΘΑΡΕΣ ΑΜΟΙΒΕΣ</t>
  </si>
  <si>
    <t>ΜΕΤΟΧΟΙ</t>
  </si>
  <si>
    <t>% ΜΕΤΧ. ΚΕΦ</t>
  </si>
  <si>
    <t>ΔΙΑΝΕΜ. ΜΕΡ/ΤΑ</t>
  </si>
  <si>
    <t>ΚΑΘΑΡΑ ΜΕΡ/ΤΑ</t>
  </si>
  <si>
    <t xml:space="preserve">Προκ/λή Φόρου Προηγ. Χρ. </t>
  </si>
  <si>
    <t>8.</t>
  </si>
  <si>
    <t>μεταφέρεται στο "Υπόλ. Κερδών εις Νέο"</t>
  </si>
  <si>
    <t>Φόρος Εισοδήματος έτους</t>
  </si>
  <si>
    <t>Προκαταβολή προηγ. Έτους</t>
  </si>
  <si>
    <t>Προκαταβολή επόμ. έτους</t>
  </si>
  <si>
    <t>Προκατ. Φόρου</t>
  </si>
  <si>
    <t>Φόρος που καταβάλλεται</t>
  </si>
  <si>
    <t>Καταβάλλεται στο Δημόσιο με την δήλωση Φ01 μέχρι 1 μήνα μετά την ημερομηνία σύνταξης του Ισολογισμού (30/4), δηλ. μέχρι τις 31/5 και πληρώνεται ή εφάπαξ ή σε 8 δόσεις.</t>
  </si>
  <si>
    <t>Παρακρατήσεις</t>
  </si>
  <si>
    <t>Φορολογία Μετόχων - Μελών ΔΣ</t>
  </si>
  <si>
    <t xml:space="preserve">ΜΙΚΤΑ ΔΙΑΝΕΜΟΜΕΝΑ ΚΕΡΔΗ </t>
  </si>
  <si>
    <t>ΠΑΡΑΚΡΑΤΗΜΕΝΟΣ ΦΟΡΟΣ ΔΙΑΝΕΜΟΜΕΝΩΝ ΚΕΡΔΩΝ</t>
  </si>
  <si>
    <t>1α.</t>
  </si>
  <si>
    <t>1β.</t>
  </si>
  <si>
    <t>2α.</t>
  </si>
  <si>
    <t>ΠΑΡΑΚΡΑΤΗΜΕΝΟΣ ΦΟΡΟΣ +ΧΑΡΤ ΑΜΟΙΒΩΝ ΔΣ</t>
  </si>
  <si>
    <t>2β.</t>
  </si>
  <si>
    <r>
      <t>Επίσης δηλώνονται στο Ε1 στον Πίνακα 6 (Για κάθε Μέτοχο το ποσό που του αντιστοιχεί) και αφαιρείται από το παραπάνω Μικτό ποσό διανεμομένων Κερδών.</t>
    </r>
    <r>
      <rPr>
        <i/>
        <sz val="11"/>
        <color indexed="8"/>
        <rFont val="Calibri"/>
        <family val="2"/>
        <charset val="161"/>
      </rPr>
      <t xml:space="preserve"> </t>
    </r>
  </si>
  <si>
    <r>
      <t>Επίσης δηλώνεται στο Ε1 στον Πίνακα 6 (Για κάθε μέλος ΔΣ το ποσό που του αντιστοιχεί) και αφαιρείται από το παραπάνω Μικτό ποσό Αμοιβών ΔΣ.</t>
    </r>
    <r>
      <rPr>
        <i/>
        <sz val="11"/>
        <color indexed="8"/>
        <rFont val="Calibri"/>
        <family val="2"/>
        <charset val="161"/>
      </rPr>
      <t xml:space="preserve"> </t>
    </r>
  </si>
  <si>
    <t>Εισόδημα μισθωτών υπηρεσιών</t>
  </si>
  <si>
    <t>Στήλη Υπόχρεου</t>
  </si>
  <si>
    <t>Στήλη της Συζύγου</t>
  </si>
  <si>
    <t>Α.</t>
  </si>
  <si>
    <t>Β.</t>
  </si>
  <si>
    <t>Γ.</t>
  </si>
  <si>
    <r>
      <t xml:space="preserve">ΠΙΝΑΚΑΣ 4 - </t>
    </r>
    <r>
      <rPr>
        <i/>
        <sz val="8"/>
        <color indexed="8"/>
        <rFont val="Calibri"/>
        <family val="2"/>
        <charset val="161"/>
      </rPr>
      <t>ΦΟΡΟΛΟΓΟΥΜΕΝΑ ΕΙΣΟΔΗΜΑΤΑ</t>
    </r>
  </si>
  <si>
    <r>
      <t xml:space="preserve">ΠΙΝΑΚΑΣ 5 - </t>
    </r>
    <r>
      <rPr>
        <i/>
        <sz val="8"/>
        <color indexed="8"/>
        <rFont val="Calibri"/>
        <family val="2"/>
        <charset val="161"/>
      </rPr>
      <t>ΠΡΟΣ/ΜΟΣ ΕΤΗΣΙΑΣ ΑΝΤΙΚ/ΚΗΣ ΔΑΠΑΝΗΣ</t>
    </r>
  </si>
  <si>
    <t xml:space="preserve">Ετήσια Αντικ/κή δαπάνη βάση: </t>
  </si>
  <si>
    <t>γ.   Αυτοκίνητα Ι.Χ.</t>
  </si>
  <si>
    <t>ζ.  Τοκοχρεωλυτικής Απόσβεσης Δανείων</t>
  </si>
  <si>
    <r>
      <t xml:space="preserve">ΠΙΝΑΚΑΣ 6 - </t>
    </r>
    <r>
      <rPr>
        <i/>
        <sz val="8"/>
        <color indexed="8"/>
        <rFont val="Calibri"/>
        <family val="2"/>
        <charset val="161"/>
      </rPr>
      <t>ΠΟΣΑ ΠΟΥ ΜΕΙΩΝΟΥΝ ΤΗΝ ΕΤΗΣΙΑ ΔΑΠΑΝΗ</t>
    </r>
  </si>
  <si>
    <t>3. Εισοδήματα που απεκτήθησαν και απαλλάσονται από τον φόρο ή φορολογούνται με ειδικό τρόπο, καθώς και μερίσματα ΑΕ, ΕΠΕ</t>
  </si>
  <si>
    <t>α.   Ιδιοκατ/νης-μισθωμένης-παραχ/νης κατοικίας</t>
  </si>
  <si>
    <r>
      <rPr>
        <i/>
        <sz val="14"/>
        <color indexed="8"/>
        <rFont val="Calibri"/>
        <family val="2"/>
        <charset val="161"/>
      </rPr>
      <t xml:space="preserve">Ε1  </t>
    </r>
    <r>
      <rPr>
        <i/>
        <sz val="9"/>
        <color indexed="8"/>
        <rFont val="Calibri"/>
        <family val="2"/>
        <charset val="161"/>
      </rPr>
      <t>Δήλωση του συζύγου μόνο</t>
    </r>
  </si>
  <si>
    <r>
      <rPr>
        <i/>
        <sz val="14"/>
        <color indexed="8"/>
        <rFont val="Calibri"/>
        <family val="2"/>
        <charset val="161"/>
      </rPr>
      <t xml:space="preserve">Ε1   </t>
    </r>
    <r>
      <rPr>
        <i/>
        <sz val="9"/>
        <color indexed="8"/>
        <rFont val="Calibri"/>
        <family val="2"/>
        <charset val="161"/>
      </rPr>
      <t>Δήλωση της συζύγου μόνο</t>
    </r>
  </si>
  <si>
    <t>"Εκτακτο Αποθεμ."  ποσοστό ίσο με</t>
  </si>
  <si>
    <t>του υπολοίπου των Κερδών,  και ότι απομένει</t>
  </si>
  <si>
    <t xml:space="preserve">Ο σύζυγος </t>
  </si>
  <si>
    <t xml:space="preserve">Η σύζυγος </t>
  </si>
  <si>
    <t xml:space="preserve">Γ. </t>
  </si>
  <si>
    <t>Κοινά περιουσιακά στοιχεία δαπανες</t>
  </si>
  <si>
    <t>Έχει εισόδημα από Εμπορικές επιχειρήσεις:</t>
  </si>
  <si>
    <r>
      <t xml:space="preserve">ΠΙΝΑΚΑΣ 8 - </t>
    </r>
    <r>
      <rPr>
        <i/>
        <sz val="8"/>
        <color indexed="8"/>
        <rFont val="Calibri"/>
        <family val="2"/>
        <charset val="161"/>
      </rPr>
      <t>ΠΡΟΚΑΤΑΒΛΗΘΕΝΤΕΣ -ΠΑΡΑΚΡΑΤΗΘΕΝΤΕΣ ΦΟΡΟΙ</t>
    </r>
  </si>
  <si>
    <t>9. Φόρος που παρακρατήθηκε σε μισθούς Συντάξεις</t>
  </si>
  <si>
    <r>
      <t xml:space="preserve">Ζητείται: </t>
    </r>
    <r>
      <rPr>
        <sz val="11"/>
        <color theme="1"/>
        <rFont val="Calibri"/>
        <family val="2"/>
        <charset val="161"/>
        <scheme val="minor"/>
      </rPr>
      <t xml:space="preserve"> </t>
    </r>
  </si>
  <si>
    <r>
      <t xml:space="preserve">ΔΗΛΩΣΗ ΦΟΡΟΛΟΓΙΑΣ ΕΙΣΟΔΗΜΑΤΟΣ </t>
    </r>
    <r>
      <rPr>
        <b/>
        <sz val="22"/>
        <color indexed="8"/>
        <rFont val="Calibri"/>
        <family val="2"/>
        <charset val="161"/>
      </rPr>
      <t>Ε1</t>
    </r>
  </si>
  <si>
    <t>Δηλωθέντα Εισοδήματα</t>
  </si>
  <si>
    <t>Εισοδήματα Προσδιοριζόμενα με τον "Αντικειμενικό τρόπο"</t>
  </si>
  <si>
    <t>Έχει εισοδήματα από μερίσματα μετοχών:</t>
  </si>
  <si>
    <t>ΦΟΡΟΛΟΓΗΤΕΟ ΕΙΣΟΔΗΜΑ</t>
  </si>
  <si>
    <r>
      <t xml:space="preserve">ΔΗΛΩΣΕΙΣ ΦΟΡΟΛΟΓΙΑΣ ΕΙΣΟΔΗΜΑΤΟΣ </t>
    </r>
    <r>
      <rPr>
        <b/>
        <sz val="22"/>
        <color indexed="8"/>
        <rFont val="Calibri"/>
        <family val="2"/>
        <charset val="161"/>
      </rPr>
      <t>Ε1</t>
    </r>
  </si>
  <si>
    <t>9.  Δεδ/μένοι Τόκοι για Στεγ/κά Δάνεια Α κατοικίας</t>
  </si>
  <si>
    <t>Φόρος που παρακρατήθηκε</t>
  </si>
  <si>
    <t>Οφειλόμενος φόρος</t>
  </si>
  <si>
    <t>1.  Υπολογισμός Φορολογητέου Εισοδήματος &amp; Φόρου (για κάθε φυσικό πρόσωπο)</t>
  </si>
  <si>
    <t>Στήλη    Υπόχρεου</t>
  </si>
  <si>
    <t xml:space="preserve">Να αναφέρετε ποια ποσά θα πρέπει να καταβληθούν σαν Φόρος Εισοδήματος καθώς και για  παρακρατήσεις στα  Μερίσματα και τις Αμοιβές ΔΣ. Επίσης ποιες θα πρέπει να είναι οι προθεσμίες με βάση το Νόμο που θα πρέπει να αποδοθούν αυτά στο Δημόσιο. </t>
  </si>
  <si>
    <r>
      <t xml:space="preserve">ΠΙΝΑΚΑΣ 4 - </t>
    </r>
    <r>
      <rPr>
        <b/>
        <i/>
        <sz val="8"/>
        <color indexed="8"/>
        <rFont val="Calibri"/>
        <family val="2"/>
        <charset val="161"/>
      </rPr>
      <t>ΦΟΡΟΛΟΓΟΥΜΕΝΑ ΕΙΣΟΔΗΜΑΤΑ</t>
    </r>
  </si>
  <si>
    <r>
      <t xml:space="preserve">ΠΙΝΑΚΑΣ 5 - </t>
    </r>
    <r>
      <rPr>
        <b/>
        <i/>
        <sz val="8"/>
        <color indexed="8"/>
        <rFont val="Calibri"/>
        <family val="2"/>
        <charset val="161"/>
      </rPr>
      <t>ΠΡΟΣ/ΜΟΣ ΕΤΗΣΙΑΣ ΑΝΤΙΚ/ΚΗΣ ΔΑΠΑΝΗΣ</t>
    </r>
  </si>
  <si>
    <r>
      <t xml:space="preserve">ΠΙΝΑΚΑΣ 7 - </t>
    </r>
    <r>
      <rPr>
        <b/>
        <i/>
        <sz val="8"/>
        <color indexed="8"/>
        <rFont val="Calibri"/>
        <family val="2"/>
        <charset val="161"/>
      </rPr>
      <t>ΠΟΣΑ ΔΑΠΑΝΩΝ ΠΟΥ ΑΦΑΙΡΟΥΝΤΑΙ ΑΠΌ ΣΥΝΟΛ. ΕΙΣΟΔ. Η ΦΟΡΟ</t>
    </r>
  </si>
  <si>
    <r>
      <t xml:space="preserve">ΠΙΝΑΚΑΣ 6 - </t>
    </r>
    <r>
      <rPr>
        <b/>
        <i/>
        <sz val="8"/>
        <color indexed="8"/>
        <rFont val="Calibri"/>
        <family val="2"/>
        <charset val="161"/>
      </rPr>
      <t>ΠΟΣΑ ΠΟΥ ΜΕΙΩΝΟΥΝ ΤΗΝ ΕΤΗΣΙΑ ΔΑΠΑΝΗ</t>
    </r>
  </si>
  <si>
    <r>
      <t xml:space="preserve">ΠΙΝΑΚΑΣ 8 - </t>
    </r>
    <r>
      <rPr>
        <b/>
        <i/>
        <sz val="8"/>
        <color indexed="8"/>
        <rFont val="Calibri"/>
        <family val="2"/>
        <charset val="161"/>
      </rPr>
      <t>ΠΡΟΚΑΤΑΒΛΗΘΕΝΤΕΣ -ΠΑΡΑΚΡΑΤΗΘΕΝΤΕΣ ΦΟΡΟΙ</t>
    </r>
  </si>
  <si>
    <r>
      <t xml:space="preserve"> -  Το ζεύγος ε</t>
    </r>
    <r>
      <rPr>
        <sz val="12"/>
        <color indexed="8"/>
        <rFont val="Times New Roman"/>
        <family val="1"/>
        <charset val="161"/>
      </rPr>
      <t xml:space="preserve">ίναι συνιδιοκτήτες (από 50%) του διαμερίσματος  που διαμένουν </t>
    </r>
  </si>
  <si>
    <r>
      <t xml:space="preserve"> -   Πλήρωσαν για δόσεις δανείου </t>
    </r>
    <r>
      <rPr>
        <i/>
        <sz val="10"/>
        <color indexed="8"/>
        <rFont val="Calibri"/>
        <family val="2"/>
        <charset val="161"/>
      </rPr>
      <t>(Χρεολ.+Τόκοι)</t>
    </r>
    <r>
      <rPr>
        <sz val="11"/>
        <color theme="1"/>
        <rFont val="Calibri"/>
        <family val="2"/>
        <charset val="161"/>
        <scheme val="minor"/>
      </rPr>
      <t xml:space="preserve"> του διαμερίσματος τους:</t>
    </r>
  </si>
  <si>
    <t>Αφορολόγητου Αποθεμ. ***</t>
  </si>
  <si>
    <t>Όπως έχει υπολογισθεί από τον Λογιστή της εταιρίας</t>
  </si>
  <si>
    <t>Με βάση τα παραπάνω και τις επιταγές της Νομοθεσίας περί ΑΕ (Ν2190/1920) και της Φορολ/κής Νομ/σίας:</t>
  </si>
  <si>
    <t>Αποτελέσματα εις Νέο</t>
  </si>
  <si>
    <t>ΙΙ.     ΠΙΝΑΚΑΣ ΔΙΑΝΟΜΗΣ ΜΕΡΙΣΜΑΤΟΣ</t>
  </si>
  <si>
    <r>
      <t xml:space="preserve">ΣΥΝΟΛΟ ΔΗΛ/ΝΤΩΝ ΕΙΣ/ΤΩΝ </t>
    </r>
    <r>
      <rPr>
        <b/>
        <i/>
        <sz val="9"/>
        <color indexed="8"/>
        <rFont val="Calibri"/>
        <family val="2"/>
        <charset val="161"/>
      </rPr>
      <t>(από πίνακα 4)</t>
    </r>
  </si>
  <si>
    <t>Πλέον: Ελάχ. Αντικ/κή δαπάνη διαβίωσης</t>
  </si>
  <si>
    <t>Αφορολόγητου Αποθεμ.</t>
  </si>
  <si>
    <t>ΠΑΡΑΚΡ. ΦΟΡΟΥ (25%)</t>
  </si>
  <si>
    <t>Δηλ. τα εισοδήματα και ο φόρος για το ζεύγος θα διαμορφωθούν ως εξής:</t>
  </si>
  <si>
    <r>
      <t xml:space="preserve">ΣΥΝΟΛΟ ΑΝΤΙΚ/ΚΩΝ ΔΑΠΑΝΩΝ </t>
    </r>
    <r>
      <rPr>
        <i/>
        <sz val="9"/>
        <color indexed="8"/>
        <rFont val="Calibri"/>
        <family val="2"/>
        <charset val="161"/>
      </rPr>
      <t>(από πίνακα 5 &amp; 6)</t>
    </r>
  </si>
  <si>
    <t>****</t>
  </si>
  <si>
    <t>Πλέον Χαρτόσημο</t>
  </si>
  <si>
    <t>Απόδοση Φόρων - Παρακράτησεων</t>
  </si>
  <si>
    <t>ΣΥΝΟΛΟ ΕΙΣΟΔΗΜ. ΛΟΓΩ ΑΝΤΙΚΕΙΜ. ΔΑΠΑΝΩΝ</t>
  </si>
  <si>
    <t xml:space="preserve">Το διαμέρισμα υπολογίζεται ότι έχει "αντικειμενικές δαπάνες" = </t>
  </si>
  <si>
    <r>
      <t xml:space="preserve"> -    Ο σύζ. &amp; η σύζ. ε</t>
    </r>
    <r>
      <rPr>
        <sz val="11"/>
        <color indexed="8"/>
        <rFont val="Calibri"/>
        <family val="2"/>
        <charset val="161"/>
      </rPr>
      <t>ίναι επίσης συνιδιοκτήτες (από 50%) ενός σπιτιού 70 τμ το οποίο ενοικιάζουν και εισέπραξαν:</t>
    </r>
  </si>
  <si>
    <t>Φόρος προς καταβολή (+) / ( - )επιστροφή</t>
  </si>
  <si>
    <t>Πλέον: Ειδική εισφορά αλληλεγγύης</t>
  </si>
  <si>
    <t>Διαφορά δηλωθέντων - αντικ/νικών εισοδημ.</t>
  </si>
  <si>
    <t>Σύνολο Οικογ/κής διαφοράς δηλωθ.- αντικ.*</t>
  </si>
  <si>
    <t>Κλίμακα       εισοδήματος</t>
  </si>
  <si>
    <t>Φόρος κλίμακας</t>
  </si>
  <si>
    <t>Σύνολο</t>
  </si>
  <si>
    <t>(ευρώ)</t>
  </si>
  <si>
    <t>%</t>
  </si>
  <si>
    <t>Υπερβάλλον</t>
  </si>
  <si>
    <t>Φορ/κός συν/στής</t>
  </si>
  <si>
    <t>Εισοδήματος  Φόρου</t>
  </si>
  <si>
    <t>0 - 12.000</t>
  </si>
  <si>
    <t xml:space="preserve">Σε περίπτωση διανομής κερδών διενεργείται επιπλέον φορολόγηση επί του διανεμόμενου ποσού με συντελεστή φόρου 10%. </t>
  </si>
  <si>
    <r>
      <rPr>
        <i/>
        <sz val="14"/>
        <color indexed="8"/>
        <rFont val="Calibri"/>
        <family val="2"/>
        <charset val="161"/>
      </rPr>
      <t xml:space="preserve">Ε1 </t>
    </r>
    <r>
      <rPr>
        <i/>
        <sz val="9"/>
        <color indexed="8"/>
        <rFont val="Calibri"/>
        <family val="2"/>
        <charset val="161"/>
      </rPr>
      <t xml:space="preserve">                                         Κοινή Δήλωση Ζεύγους</t>
    </r>
  </si>
  <si>
    <t>Φορος εισοδήματος Γεωργικών επιχ.</t>
  </si>
  <si>
    <t>Φορος εισοδήματος Εμπορικών επιχ.</t>
  </si>
  <si>
    <r>
      <rPr>
        <sz val="11"/>
        <color indexed="8"/>
        <rFont val="Times New Roman"/>
        <family val="1"/>
        <charset val="161"/>
      </rPr>
      <t xml:space="preserve"> Ο φόρος που έχει παρακρατηθεί είναι :</t>
    </r>
  </si>
  <si>
    <r>
      <rPr>
        <sz val="11"/>
        <color indexed="8"/>
        <rFont val="Calibri"/>
        <family val="2"/>
        <charset val="161"/>
      </rPr>
      <t xml:space="preserve"> Ο καθαρός μισθός του πρό φόρων είναι :</t>
    </r>
  </si>
  <si>
    <r>
      <rPr>
        <sz val="11"/>
        <color indexed="8"/>
        <rFont val="Calibri"/>
        <family val="2"/>
        <charset val="161"/>
      </rPr>
      <t xml:space="preserve"> Έχει ένα επιβατικό αυτοκίνητο 1300κ.ε. που έχει  "αντικειμενική δαπάνη":</t>
    </r>
  </si>
  <si>
    <r>
      <rPr>
        <sz val="11"/>
        <color indexed="8"/>
        <rFont val="Calibri"/>
        <family val="2"/>
        <charset val="161"/>
      </rPr>
      <t xml:space="preserve"> Έχει ένα επιβατικό αυτοκίνητο 2.500κ.ε. που έχει  "αντικειμενική δαπάνη":</t>
    </r>
  </si>
  <si>
    <t>Φορος εισοδήματος Ακινήτων</t>
  </si>
  <si>
    <t xml:space="preserve">Σύνολο Φόρου </t>
  </si>
  <si>
    <t>Σημειώσεις</t>
  </si>
  <si>
    <t>μειον: μειώσεις φόρου λόγω αποδείξεων</t>
  </si>
  <si>
    <t>Συντελεστές ΑΕ</t>
  </si>
  <si>
    <t xml:space="preserve">Φόρος Εισοδήματος </t>
  </si>
  <si>
    <t>Έχει εισόδημα από Γεωργικές επιχειρήσεις :</t>
  </si>
  <si>
    <r>
      <t xml:space="preserve">      </t>
    </r>
    <r>
      <rPr>
        <b/>
        <i/>
        <sz val="14"/>
        <color indexed="8"/>
        <rFont val="Calibri"/>
        <family val="2"/>
        <charset val="161"/>
      </rPr>
      <t xml:space="preserve">Ε1  </t>
    </r>
    <r>
      <rPr>
        <b/>
        <i/>
        <sz val="9"/>
        <color indexed="8"/>
        <rFont val="Calibri"/>
        <family val="2"/>
        <charset val="161"/>
      </rPr>
      <t xml:space="preserve">                            Κοινή Δήλωση Ζεύγους</t>
    </r>
  </si>
  <si>
    <t>Σε αυτή την περίπτωση το ζεύγος θα πρέπει να κάνει δήλωση για τα εισοδήματα του ξεχωριστά.</t>
  </si>
  <si>
    <t>Εισόδηματα από επιχειρ. δραστηριότητες</t>
  </si>
  <si>
    <t xml:space="preserve"> -Εισόδημα από Εμπορικές Επιχ.</t>
  </si>
  <si>
    <t xml:space="preserve"> -Εισόδημα από Γεωργικές Επιχ.</t>
  </si>
  <si>
    <t>Εισόδημα Κεφαλαίου</t>
  </si>
  <si>
    <t xml:space="preserve">   -Εισόδημα από Ακίνητα</t>
  </si>
  <si>
    <t xml:space="preserve">                   -Εισόδημα από Ακίνητα</t>
  </si>
  <si>
    <t>(Πρόκειται για ατομική επιχείρηση)</t>
  </si>
  <si>
    <t>Ο φόρος που έχει παρακρατηθεί είναι :</t>
  </si>
  <si>
    <t>Ο καθαρός μισθός της πρό φόρων είναι :</t>
  </si>
  <si>
    <t>Οικογένεια η οποία αποτελείται από ένα ζεύγος και ένα ανήλικο προστατευόμενο τέκνο (17 ετών). Για το προηγούμενο έτος υπάρχουν τα ακόλουθα oικονομικά στοιχεία:</t>
  </si>
  <si>
    <r>
      <rPr>
        <b/>
        <i/>
        <sz val="14"/>
        <color indexed="8"/>
        <rFont val="Calibri"/>
        <family val="2"/>
        <charset val="161"/>
      </rPr>
      <t xml:space="preserve">Ε1            </t>
    </r>
    <r>
      <rPr>
        <b/>
        <i/>
        <sz val="9"/>
        <color indexed="8"/>
        <rFont val="Calibri"/>
        <family val="2"/>
        <charset val="161"/>
      </rPr>
      <t>Δήλωση του συζύγου μόνο</t>
    </r>
  </si>
  <si>
    <r>
      <rPr>
        <b/>
        <i/>
        <sz val="14"/>
        <color indexed="8"/>
        <rFont val="Calibri"/>
        <family val="2"/>
        <charset val="161"/>
      </rPr>
      <t xml:space="preserve">Ε1            </t>
    </r>
    <r>
      <rPr>
        <b/>
        <i/>
        <sz val="9"/>
        <color indexed="8"/>
        <rFont val="Calibri"/>
        <family val="2"/>
        <charset val="161"/>
      </rPr>
      <t>Δήλωση της συζύγου μόνο</t>
    </r>
  </si>
  <si>
    <t xml:space="preserve">1.  Να συμπληρώσετε την παρακάτω Φορολ. Δήλωση Ε1 κατάλληλα (ανα φυσικό πρόσωπο σύμφωνα με αυτά που ορίζει ο Νόμος) κατόπιν να υπολογίσετε το Φορολογητέο Εισόδημα &amp; το ποσό του Φόρου, για κάθε φυσικό πρόσωπο. </t>
  </si>
  <si>
    <t xml:space="preserve">2.  Εάν έχουμε περίπτωση που το ζεύγος έχει διαζύγιο, αλλά για οικονομικούς λόγους εξακολουθούν να συνοικούν στο ίδιο σπίτι. Πως θα πρέπει να δηλωθούν τα εισοδήματα όλων, σε αυτή την περίπτωση; και ποιό θα είναι το Φορολογητέο Εισόδημα &amp; το ποσό του Φόρου, για κάθε φυσικό πρόσωπο σε αυτή την περίπτωση. </t>
  </si>
  <si>
    <r>
      <rPr>
        <b/>
        <i/>
        <sz val="11"/>
        <color indexed="8"/>
        <rFont val="Calibri"/>
        <family val="2"/>
        <charset val="161"/>
      </rPr>
      <t xml:space="preserve">Ε1  </t>
    </r>
    <r>
      <rPr>
        <b/>
        <i/>
        <sz val="9"/>
        <color indexed="8"/>
        <rFont val="Calibri"/>
        <family val="2"/>
        <charset val="161"/>
      </rPr>
      <t xml:space="preserve">   </t>
    </r>
    <r>
      <rPr>
        <i/>
        <sz val="9"/>
        <color indexed="8"/>
        <rFont val="Calibri"/>
        <family val="2"/>
        <charset val="161"/>
      </rPr>
      <t>Δήλωση του συζύγου μόνο</t>
    </r>
  </si>
  <si>
    <r>
      <rPr>
        <b/>
        <i/>
        <sz val="11"/>
        <color indexed="8"/>
        <rFont val="Calibri"/>
        <family val="2"/>
        <charset val="161"/>
      </rPr>
      <t>Ε1</t>
    </r>
    <r>
      <rPr>
        <b/>
        <i/>
        <sz val="9"/>
        <color indexed="8"/>
        <rFont val="Calibri"/>
        <family val="2"/>
        <charset val="161"/>
      </rPr>
      <t xml:space="preserve">   </t>
    </r>
    <r>
      <rPr>
        <i/>
        <sz val="8"/>
        <color indexed="8"/>
        <rFont val="Calibri"/>
        <family val="2"/>
        <charset val="161"/>
      </rPr>
      <t>Δήλωση της συζύγου μόνο</t>
    </r>
  </si>
  <si>
    <t>μειον: μειώσεις φόρου</t>
  </si>
  <si>
    <t>Έως  20.000</t>
  </si>
  <si>
    <t>30.001 - 40.000</t>
  </si>
  <si>
    <t>20.001 - 30.000</t>
  </si>
  <si>
    <t>Ο φόρος που προκύπτει για το εισόδημα από ατομική αγροτική επιχείρηση μειώνεται όπως ακριβώς των μισθωτών/συνταξιούχων.</t>
  </si>
  <si>
    <t>Στην περίπτωση που αποκτάται εισόδημα από μισθούς και συντάξεις μαζί με εισόδημα ατομικής αγροτικής επιχείρησης, η μείωση φόρου υπολογίζεται μία φορά για το σύνολο των εισοδημάτων.</t>
  </si>
  <si>
    <t>Στην περίπτωση που αποκτάται εισόδημα από μισθωτή εργασία και συντάξεις ή και από ατομική αγροτική επιχείρηση μαζί με εισόδημα από λοιπές κατηγορίες, η μείωση του φόρου θα είναι αυτή που αναλογεί μόνο στο μέρος του εισοδήματος που προέρχεται αποκλειστικά από μισθωτή εργασία και συντάξεις ή και από ατομική αγροτική επιχείρηση.</t>
  </si>
  <si>
    <t>Το καθαρό εισόδημα που προκύπτει από τα βιβλία φορολογείται με βάση την κλίμακα των μισθωτών/συνταξιούχων αφού προστεθεί σε τυχόν εισοδήματα από μισθούς και συντάξεις. Για τα κέρδη από επιχειρηματική δραστηριότητα δεν εφαρμόζονται οι μειώσεις που ισχύουν για τους μισθωτούς/συνταξιούχους.</t>
  </si>
  <si>
    <t>1.    Ατομική αγροτική επιχείρηση</t>
  </si>
  <si>
    <t>2.   Ελεύθεροι επαγγελματίες</t>
  </si>
  <si>
    <r>
      <t>ü</t>
    </r>
    <r>
      <rPr>
        <sz val="7"/>
        <color indexed="8"/>
        <rFont val="Times New Roman"/>
        <family val="1"/>
        <charset val="161"/>
      </rPr>
      <t xml:space="preserve">  </t>
    </r>
    <r>
      <rPr>
        <b/>
        <sz val="12"/>
        <color indexed="8"/>
        <rFont val="Times New Roman"/>
        <family val="1"/>
        <charset val="161"/>
      </rPr>
      <t>Οι προσωπικές εταιρείες (δηλ. ΟΕ, ΕΕ)</t>
    </r>
    <r>
      <rPr>
        <sz val="12"/>
        <color indexed="8"/>
        <rFont val="Times New Roman"/>
        <family val="1"/>
        <charset val="161"/>
      </rPr>
      <t xml:space="preserve"> που συστήθηκαν στην ημεδαπή ή την αλλοδαπή,</t>
    </r>
  </si>
  <si>
    <r>
      <t>ü</t>
    </r>
    <r>
      <rPr>
        <sz val="7"/>
        <color indexed="8"/>
        <rFont val="Times New Roman"/>
        <family val="1"/>
        <charset val="161"/>
      </rPr>
      <t xml:space="preserve">  </t>
    </r>
    <r>
      <rPr>
        <b/>
        <sz val="12"/>
        <color indexed="8"/>
        <rFont val="Times New Roman"/>
        <family val="1"/>
        <charset val="161"/>
      </rPr>
      <t>Οι συνεταιρισμοί και ενώσεις αυτών</t>
    </r>
    <r>
      <rPr>
        <sz val="12"/>
        <color indexed="8"/>
        <rFont val="Times New Roman"/>
        <family val="1"/>
        <charset val="161"/>
      </rPr>
      <t>,</t>
    </r>
  </si>
  <si>
    <r>
      <t>ü</t>
    </r>
    <r>
      <rPr>
        <sz val="7"/>
        <color indexed="8"/>
        <rFont val="Times New Roman"/>
        <family val="1"/>
        <charset val="161"/>
      </rPr>
      <t xml:space="preserve">  </t>
    </r>
    <r>
      <rPr>
        <b/>
        <sz val="12"/>
        <color indexed="8"/>
        <rFont val="Times New Roman"/>
        <family val="1"/>
        <charset val="161"/>
      </rPr>
      <t>Οι κοινωνίες αστικού δικαίου, αστικές κερδοσκοπικές ή μη κερδοσκοπικές εταιρείες, συμμετοχικές ή αφανείς εφόσον ασκούν επιχείρηση ή επάγγελμα,</t>
    </r>
  </si>
  <si>
    <r>
      <t>ü</t>
    </r>
    <r>
      <rPr>
        <sz val="7"/>
        <color indexed="8"/>
        <rFont val="Times New Roman"/>
        <family val="1"/>
        <charset val="161"/>
      </rPr>
      <t xml:space="preserve">  </t>
    </r>
    <r>
      <rPr>
        <b/>
        <sz val="12"/>
        <color indexed="8"/>
        <rFont val="Times New Roman"/>
        <family val="1"/>
        <charset val="161"/>
      </rPr>
      <t>Οι  κοινοπραξίες</t>
    </r>
    <r>
      <rPr>
        <sz val="12"/>
        <color indexed="8"/>
        <rFont val="Times New Roman"/>
        <family val="1"/>
        <charset val="161"/>
      </rPr>
      <t>,</t>
    </r>
  </si>
  <si>
    <r>
      <t>ü</t>
    </r>
    <r>
      <rPr>
        <sz val="7"/>
        <color indexed="8"/>
        <rFont val="Times New Roman"/>
        <family val="1"/>
        <charset val="161"/>
      </rPr>
      <t xml:space="preserve">  </t>
    </r>
    <r>
      <rPr>
        <sz val="12"/>
        <color indexed="8"/>
        <rFont val="Times New Roman"/>
        <family val="1"/>
        <charset val="161"/>
      </rPr>
      <t>Οι νομικές οντότητες που ορίζονται στο άρθρο 2 του Κ.Φ.Ε. και δεν περιλαμβάνονται σε μια από τις προηγούμενες περιπτώσεις.</t>
    </r>
  </si>
  <si>
    <r>
      <t xml:space="preserve">Τα κέρδη από επιχειρηματική δραστηριότητα, </t>
    </r>
    <r>
      <rPr>
        <b/>
        <u/>
        <sz val="11"/>
        <color indexed="8"/>
        <rFont val="Times New Roman"/>
        <family val="1"/>
        <charset val="161"/>
      </rPr>
      <t xml:space="preserve">φορολογούνται με συντελεστή  29%, </t>
    </r>
    <r>
      <rPr>
        <b/>
        <sz val="11"/>
        <color indexed="8"/>
        <rFont val="Times New Roman"/>
        <family val="1"/>
        <charset val="161"/>
      </rPr>
      <t xml:space="preserve"> για τους  κάτωθι αναφερόμενους υπόχρεους, που τηρούν απλογραφικά βιβλία,: </t>
    </r>
  </si>
  <si>
    <t>Το συνολικό καθαρό εισόδημά τους αρχικά υποβάλλεται σε φόρο 29%.</t>
  </si>
  <si>
    <r>
      <t>·</t>
    </r>
    <r>
      <rPr>
        <i/>
        <sz val="11"/>
        <color indexed="8"/>
        <rFont val="Times New Roman"/>
        <family val="1"/>
        <charset val="161"/>
      </rPr>
      <t xml:space="preserve">            </t>
    </r>
    <r>
      <rPr>
        <i/>
        <u/>
        <sz val="11"/>
        <color indexed="8"/>
        <rFont val="Times New Roman"/>
        <family val="1"/>
        <charset val="161"/>
      </rPr>
      <t xml:space="preserve">Με την παρακράτηση αυτή εξαντλείται η φορολογική υποχρέωση των συμμετεχόντων σε αυτά, φυσικών προσώπων. </t>
    </r>
  </si>
  <si>
    <t>12.001 - 35.000</t>
  </si>
  <si>
    <r>
      <t xml:space="preserve">Τα κέρδη από ατομική αγροτική επιχείρηση </t>
    </r>
    <r>
      <rPr>
        <b/>
        <i/>
        <u/>
        <sz val="12"/>
        <color indexed="8"/>
        <rFont val="Times New Roman"/>
        <family val="1"/>
        <charset val="161"/>
      </rPr>
      <t>φορολογούνται αυτοτελώς με την κλίμακα των μισθωτών/συνταξιούχων.</t>
    </r>
  </si>
  <si>
    <r>
      <t xml:space="preserve">3.  Το καθαρό εισόδημα που προκύπτει από </t>
    </r>
    <r>
      <rPr>
        <b/>
        <u/>
        <sz val="12"/>
        <color indexed="8"/>
        <rFont val="Times New Roman"/>
        <family val="1"/>
        <charset val="161"/>
      </rPr>
      <t>ατομικές εμπορικές επιχειρήσεις</t>
    </r>
    <r>
      <rPr>
        <b/>
        <sz val="12"/>
        <color indexed="8"/>
        <rFont val="Times New Roman"/>
        <family val="1"/>
        <charset val="161"/>
      </rPr>
      <t xml:space="preserve">  με απλογραφικά βιβλία,  φορολογείται στο όνομα των φυσικών προσώπων/εταίρων με βάση την κλίμακα των μισθωτών/συνταξιούχων αφού προστεθεί σε τυχόν εισοδήματα από μισθούς και συντάξεις. Για τα κέρδη από επιχειρηματική δραστηριότητα δεν εφαρμόζονται οι μειώσεις που ισχύουν για τους μισθωτούς/συνταξιούχους.</t>
    </r>
  </si>
  <si>
    <t>Φόρος Μισθωτών- Συνταξιούχων -Ατομικών εμπορικών επιχειρήσεων- Ατομικών Γεωργικών επιχειρήσεων - Ελευθέρων επαγγελματιών</t>
  </si>
  <si>
    <t>Η ειδική εισφορά αλληλεγγύης, που επιβάλλεται στο συνολικό καθαρό εισόδημα της προηγούμενης παραγράφου, υπολογίζεται ως εξής:</t>
  </si>
  <si>
    <t>Εισφ. Αλληλεγγύης</t>
  </si>
  <si>
    <t>12.001 - 20.000</t>
  </si>
  <si>
    <t>2,2%</t>
  </si>
  <si>
    <t>5,00%</t>
  </si>
  <si>
    <t>6,50%</t>
  </si>
  <si>
    <t>40.001 - 65.000</t>
  </si>
  <si>
    <t>7,50%</t>
  </si>
  <si>
    <t>65.001 - 220.000</t>
  </si>
  <si>
    <t>9,00%</t>
  </si>
  <si>
    <t>&gt;220.000</t>
  </si>
  <si>
    <t>10,00%</t>
  </si>
  <si>
    <t>Επιβάλλεται ειδική εισφορά αλληλεγγύης στα εισοδήματα άνω των δώδεκα χιλιάδων (12.000) ευρώ των φυσικών προσώπων ή σχολάζουσας κληρονομίας. Για την επιβολή της εισφοράς λαμβάνεται υπόψη το σύνολο του εισοδήματος, όπως αυτό προκύπτει από την άθροιση των εισοδημάτων από μισθωτή εργασία και συντάξεις, από επιχειρηματική δραστηριότητα, από κεφάλαιο, από υπεραξία μεταβίβασης κεφαλαίου, φορολογούμενο ή απαλλασσόμενο, πραγματικό ή τεκμαρτό.</t>
  </si>
  <si>
    <r>
      <t xml:space="preserve">Δηλώνονται στο Ε1 στον Πίνακα 6 (Για κάθε Μέτοχο το ποσό που του αντιστοιχεί) αλλά μόνο για τις ανάγκες προσδιορισμού του εισοδήματος με "Αντικειμενικό τρόπο" και </t>
    </r>
    <r>
      <rPr>
        <b/>
        <i/>
        <u/>
        <sz val="10"/>
        <rFont val="Arial"/>
        <family val="2"/>
        <charset val="161"/>
      </rPr>
      <t>δεν έχει καμία επιπλέον φορολογική επιβάρυνση</t>
    </r>
    <r>
      <rPr>
        <i/>
        <sz val="11"/>
        <color indexed="8"/>
        <rFont val="Calibri"/>
        <family val="2"/>
        <charset val="161"/>
      </rPr>
      <t xml:space="preserve">. </t>
    </r>
  </si>
  <si>
    <r>
      <t xml:space="preserve">Το καθαρό ποσό που εισπράττει κάθε μέλος ΔΣ δηλώνεται στο Ε1 στον Πίνακα 6 μόνο για τις ανάγκες προσδιορισμού του εισοδήματος με "Αντικειμενικό τρόπο" και </t>
    </r>
    <r>
      <rPr>
        <b/>
        <i/>
        <u/>
        <sz val="10"/>
        <rFont val="Arial"/>
        <family val="2"/>
        <charset val="161"/>
      </rPr>
      <t>δεν έχει καμία επιπλέον φορολογική επιβάρυνση</t>
    </r>
    <r>
      <rPr>
        <i/>
        <sz val="11"/>
        <color indexed="8"/>
        <rFont val="Calibri"/>
        <family val="2"/>
        <charset val="161"/>
      </rPr>
      <t xml:space="preserve">. </t>
    </r>
  </si>
  <si>
    <t>Γίνεται η παρακράτηση για λ/σμό των μετόχων μέσα σε ένα μήνα από την έγκριση του Ισολ. από την ΓΣ μετόχων και καταβάλλεται στο Δημόσιο με δήλωση μέσα σε ένα μήνα από την παρακράτηση.</t>
  </si>
  <si>
    <t>Γίνεται η παρακράτηση για λ/σμό των μελών του ΔΣ μέσα σε δύο μήνες από την έγκριση του Ισολ. από την ΓΣ μετόχων και καταβάλλεται στο Δημόσιο άμεσα με δήλωση .</t>
  </si>
  <si>
    <t>ΠΙΝΑΚΑΣ ΑΜΟΙΒΩΝ ΔΣ &amp; ΔΙΑΝΟΜΗΣ 1ου ΜΕΡΙΣΜΑΤΟΣ</t>
  </si>
  <si>
    <t>Ι.    Κλίμακα φορολόγησης Μισθωτών- Συνταξιούχων -Ατομικών εμπορικών επιχειρήσεων- Ατομικών Γεωργικών επιχειρήσεων - Ελευθέρων επαγγελματιών</t>
  </si>
  <si>
    <t>ΙΙ.    Φορολογία εισοδήματος εμπορικών επιχειρήσεων που τηρούν απλογραφικά βιβλία (πρώην Β’ Κατηγορίας) :</t>
  </si>
  <si>
    <t>ΙΙΙ.   Φορολογία εισοδήματος Νομικών Προσώπων που τηρούν διπλογραφικά βιβλία (πρώην Γ’ Κατηγορίας):</t>
  </si>
  <si>
    <t>ΙV.   Κλίμακα φορολόγησης εισοδήματος Ακινήτων</t>
  </si>
  <si>
    <t>V.   ΕΙΔΙΚΗ ΕΙΣΦΟΡΑ ΑΛΛΗΛΕΓΓΥΗΣ</t>
  </si>
  <si>
    <r>
      <t xml:space="preserve">Εισόδημα       </t>
    </r>
    <r>
      <rPr>
        <b/>
        <i/>
        <sz val="10"/>
        <color indexed="63"/>
        <rFont val="Open Sans"/>
      </rPr>
      <t>(Ευρώ)</t>
    </r>
  </si>
  <si>
    <t xml:space="preserve">ΑΣΚΗΣΗ ΦΟΡΟΛΟΓΙΑΣ ΦΥΣΙΚΩΝ ΠΡΟΣΩΠΩΝ </t>
  </si>
  <si>
    <r>
      <rPr>
        <i/>
        <u/>
        <sz val="11"/>
        <rFont val="Calibri"/>
        <family val="2"/>
        <charset val="161"/>
      </rPr>
      <t>Παρατήρηση:</t>
    </r>
    <r>
      <rPr>
        <i/>
        <sz val="11"/>
        <rFont val="Calibri"/>
        <family val="2"/>
        <charset val="161"/>
      </rPr>
      <t xml:space="preserve"> Επειδή υπάρχει έγγαμο ζευγάρι την δήλωση θα την κάνουν από κοινού </t>
    </r>
  </si>
  <si>
    <t>ΠΑΡΑΚΡ. ΦΟΡΟΥ (15%)</t>
  </si>
  <si>
    <t>2310 *</t>
  </si>
  <si>
    <t>* 8000+2500=10500*22%=2310</t>
  </si>
  <si>
    <t>1950**</t>
  </si>
  <si>
    <t>**1900 +50( για προστατευόμενο μέλος)</t>
  </si>
  <si>
    <t>(για τον υπόχρεο) και για την συζυγο 9000 *22%=1980</t>
  </si>
  <si>
    <t>1980*</t>
  </si>
  <si>
    <t>3410*</t>
  </si>
  <si>
    <t xml:space="preserve">ΣΥΝΟΛΟ ΔΗΛ/ΝΤΩΝ ΕΙΣ/ΤΩΝ </t>
  </si>
  <si>
    <t>***Για την συζυγο πραγματικό εισόδημα 18.500-12000=6.500*2,2%=143</t>
  </si>
  <si>
    <t>143***</t>
  </si>
  <si>
    <r>
      <t>Θα υπάρξει διαφοροποίηση στα εισοδήματα και στις φορολογικές υποχρεώσεις, διότι θα υπάρξει μία αύξηση των αντικειμενικών δαπανών για κάθε ένα από το ζεύγος από τις 2,500 στις 3,000, επίσης θα έχουμε διαφοροποίηση στο εισόδημα λόγω αλλαγής στα τεκμαρτά εισοδήματα και τέλος η υποχρέωση για την πληρωμή του φόρου θα είναι ξεχωριστή για τον καθένα, ενώ στην κοινή δήλωση υπεύθυνος για την πληρωμή ήταν ο "υπόχρεος".</t>
    </r>
    <r>
      <rPr>
        <i/>
        <sz val="10"/>
        <rFont val="Calibri"/>
        <family val="2"/>
        <charset val="161"/>
      </rPr>
      <t>Επίσης αν το ανήλικο δηλωθεί προστατευόμενο μέλος στην μητέρα,όπως συνηθίζεται τότε η μείωση του φόρου για την μητέρα θα είναι 1950 Ευρώ</t>
    </r>
  </si>
  <si>
    <t xml:space="preserve">ΣΥΝΟΛΟ ΑΝΤΙΚ/ΚΩΝ ΔΑΠΑΝΩΝ </t>
  </si>
  <si>
    <t>*8.000+2.500+5.000(προστιθέμενη Διαφορά τεκμηρίων)=15.500*22%=3410</t>
  </si>
  <si>
    <t>***Για υπόχρεο τεκμαρτό εισόδημα 19.500-12000=7500*2,2%=165</t>
  </si>
  <si>
    <t>165***</t>
  </si>
  <si>
    <t xml:space="preserve">Να γίνει η διανομή των κερδών και να δημιουργηθεί ο "Πίνακας Διάθεσης Κερδών" για δημοσίευση (Κέρδος πρό Φόρων, Υπολοιπο Κερδών εις Νέο,  Φόρος Εισοδήματος, Κέρδη προς Διάθεση, Τακτ. Αποθ., Α΄ Μέρισμα, Αμοιβές ΔΣ, Αφορολ. Αποθ.,Εκτακτο Αποθ., Υπολ. Κερδών εις Νέο) </t>
  </si>
  <si>
    <t>***Για υπόχρεο τεκμαρτό εισόδημα 14.500-12.000=2.500*2,2%=55</t>
  </si>
  <si>
    <t>55***</t>
  </si>
  <si>
    <t xml:space="preserve">Η εταιρία "Κ" ΑΕ που τηρεί λογιστικά βιβλία με διπλογραφικό τρόπο, έχει δημοσιεύσει τις Οικον/κές της Κατ/σεις με 31/12/2018, εκ των οποίων, αλλά και εκ του Καταστατικού της προκύπτουν τα ακόλουθα: </t>
  </si>
  <si>
    <t>Υπολ.Κερδών εις Νέο</t>
  </si>
  <si>
    <t xml:space="preserve">Υπόλ.Κερδών εις Νέο </t>
  </si>
</sst>
</file>

<file path=xl/styles.xml><?xml version="1.0" encoding="utf-8"?>
<styleSheet xmlns="http://schemas.openxmlformats.org/spreadsheetml/2006/main">
  <numFmts count="4">
    <numFmt numFmtId="164" formatCode="#,##0.00\ &quot;€&quot;"/>
    <numFmt numFmtId="165" formatCode="#,##0\ &quot;€&quot;"/>
    <numFmt numFmtId="166" formatCode="0.0%"/>
    <numFmt numFmtId="167" formatCode="#,##0.0"/>
  </numFmts>
  <fonts count="80">
    <font>
      <sz val="11"/>
      <color theme="1"/>
      <name val="Calibri"/>
      <family val="2"/>
      <charset val="161"/>
      <scheme val="minor"/>
    </font>
    <font>
      <sz val="11"/>
      <color indexed="8"/>
      <name val="Calibri"/>
      <family val="2"/>
      <charset val="161"/>
    </font>
    <font>
      <sz val="10"/>
      <name val="Arial"/>
      <family val="2"/>
      <charset val="161"/>
    </font>
    <font>
      <i/>
      <sz val="8"/>
      <color indexed="8"/>
      <name val="Calibri"/>
      <family val="2"/>
      <charset val="161"/>
    </font>
    <font>
      <i/>
      <sz val="11"/>
      <color indexed="8"/>
      <name val="Calibri"/>
      <family val="2"/>
      <charset val="161"/>
    </font>
    <font>
      <i/>
      <sz val="10"/>
      <name val="Arial Greek"/>
      <charset val="161"/>
    </font>
    <font>
      <b/>
      <i/>
      <u/>
      <sz val="10"/>
      <name val="Arial"/>
      <family val="2"/>
      <charset val="161"/>
    </font>
    <font>
      <i/>
      <sz val="9"/>
      <color indexed="8"/>
      <name val="Calibri"/>
      <family val="2"/>
      <charset val="161"/>
    </font>
    <font>
      <i/>
      <sz val="14"/>
      <color indexed="8"/>
      <name val="Calibri"/>
      <family val="2"/>
      <charset val="161"/>
    </font>
    <font>
      <sz val="12"/>
      <color indexed="8"/>
      <name val="Times New Roman"/>
      <family val="1"/>
      <charset val="161"/>
    </font>
    <font>
      <sz val="11"/>
      <color indexed="8"/>
      <name val="Times New Roman"/>
      <family val="1"/>
      <charset val="161"/>
    </font>
    <font>
      <i/>
      <sz val="10"/>
      <color indexed="8"/>
      <name val="Calibri"/>
      <family val="2"/>
      <charset val="161"/>
    </font>
    <font>
      <b/>
      <sz val="22"/>
      <color indexed="8"/>
      <name val="Calibri"/>
      <family val="2"/>
      <charset val="161"/>
    </font>
    <font>
      <b/>
      <i/>
      <sz val="9"/>
      <color indexed="8"/>
      <name val="Calibri"/>
      <family val="2"/>
      <charset val="161"/>
    </font>
    <font>
      <b/>
      <i/>
      <sz val="14"/>
      <color indexed="8"/>
      <name val="Calibri"/>
      <family val="2"/>
      <charset val="161"/>
    </font>
    <font>
      <i/>
      <u/>
      <sz val="11"/>
      <color indexed="8"/>
      <name val="Calibri"/>
      <family val="2"/>
      <charset val="161"/>
    </font>
    <font>
      <b/>
      <i/>
      <sz val="8"/>
      <color indexed="8"/>
      <name val="Calibri"/>
      <family val="2"/>
      <charset val="161"/>
    </font>
    <font>
      <sz val="11"/>
      <color indexed="8"/>
      <name val="Calibri"/>
      <family val="2"/>
      <charset val="161"/>
    </font>
    <font>
      <b/>
      <sz val="11"/>
      <color indexed="8"/>
      <name val="Calibri"/>
      <family val="2"/>
      <charset val="161"/>
    </font>
    <font>
      <u/>
      <sz val="11"/>
      <color indexed="8"/>
      <name val="Calibri"/>
      <family val="2"/>
      <charset val="161"/>
    </font>
    <font>
      <b/>
      <i/>
      <u/>
      <sz val="11"/>
      <color indexed="8"/>
      <name val="Calibri"/>
      <family val="2"/>
      <charset val="161"/>
    </font>
    <font>
      <sz val="9"/>
      <color indexed="8"/>
      <name val="Calibri"/>
      <family val="2"/>
      <charset val="161"/>
    </font>
    <font>
      <i/>
      <sz val="9"/>
      <color indexed="8"/>
      <name val="Calibri"/>
      <family val="2"/>
      <charset val="161"/>
    </font>
    <font>
      <i/>
      <sz val="10"/>
      <color indexed="8"/>
      <name val="Calibri"/>
      <family val="2"/>
      <charset val="161"/>
    </font>
    <font>
      <i/>
      <u/>
      <sz val="11"/>
      <color indexed="8"/>
      <name val="Calibri"/>
      <family val="2"/>
      <charset val="161"/>
    </font>
    <font>
      <b/>
      <i/>
      <sz val="11"/>
      <color indexed="8"/>
      <name val="Calibri"/>
      <family val="2"/>
      <charset val="161"/>
    </font>
    <font>
      <i/>
      <sz val="11"/>
      <color indexed="8"/>
      <name val="Calibri"/>
      <family val="2"/>
      <charset val="161"/>
    </font>
    <font>
      <i/>
      <sz val="8"/>
      <color indexed="8"/>
      <name val="Calibri"/>
      <family val="2"/>
      <charset val="161"/>
    </font>
    <font>
      <sz val="12"/>
      <color indexed="8"/>
      <name val="Times New Roman"/>
      <family val="1"/>
      <charset val="161"/>
    </font>
    <font>
      <b/>
      <i/>
      <u/>
      <sz val="12"/>
      <color indexed="8"/>
      <name val="Calibri"/>
      <family val="2"/>
      <charset val="161"/>
    </font>
    <font>
      <sz val="10"/>
      <color indexed="8"/>
      <name val="Calibri"/>
      <family val="2"/>
      <charset val="161"/>
    </font>
    <font>
      <i/>
      <sz val="12"/>
      <color indexed="8"/>
      <name val="Calibri"/>
      <family val="2"/>
      <charset val="161"/>
    </font>
    <font>
      <b/>
      <sz val="10"/>
      <color indexed="8"/>
      <name val="Calibri"/>
      <family val="2"/>
      <charset val="161"/>
    </font>
    <font>
      <b/>
      <i/>
      <sz val="9"/>
      <color indexed="8"/>
      <name val="Calibri"/>
      <family val="2"/>
      <charset val="161"/>
    </font>
    <font>
      <b/>
      <i/>
      <sz val="12"/>
      <color indexed="8"/>
      <name val="Calibri"/>
      <family val="2"/>
      <charset val="161"/>
    </font>
    <font>
      <b/>
      <i/>
      <u/>
      <sz val="9"/>
      <color indexed="8"/>
      <name val="Calibri"/>
      <family val="2"/>
      <charset val="161"/>
    </font>
    <font>
      <i/>
      <u/>
      <sz val="10"/>
      <color indexed="8"/>
      <name val="Calibri"/>
      <family val="2"/>
      <charset val="161"/>
    </font>
    <font>
      <b/>
      <sz val="14"/>
      <color indexed="8"/>
      <name val="Calibri"/>
      <family val="2"/>
      <charset val="161"/>
    </font>
    <font>
      <i/>
      <sz val="11"/>
      <name val="Calibri"/>
      <family val="2"/>
      <charset val="161"/>
    </font>
    <font>
      <sz val="8"/>
      <name val="Calibri"/>
      <family val="2"/>
      <charset val="161"/>
    </font>
    <font>
      <b/>
      <i/>
      <sz val="14"/>
      <color indexed="8"/>
      <name val="Calibri"/>
      <family val="2"/>
      <charset val="161"/>
    </font>
    <font>
      <sz val="11"/>
      <color indexed="8"/>
      <name val="Calibri"/>
      <family val="2"/>
      <charset val="161"/>
    </font>
    <font>
      <b/>
      <i/>
      <u/>
      <sz val="14"/>
      <color indexed="8"/>
      <name val="Calibri"/>
      <family val="2"/>
      <charset val="161"/>
    </font>
    <font>
      <b/>
      <sz val="12"/>
      <color indexed="8"/>
      <name val="Times New Roman"/>
      <family val="1"/>
      <charset val="161"/>
    </font>
    <font>
      <b/>
      <u/>
      <sz val="12"/>
      <color indexed="8"/>
      <name val="Times New Roman"/>
      <family val="1"/>
      <charset val="161"/>
    </font>
    <font>
      <sz val="7"/>
      <color indexed="8"/>
      <name val="Times New Roman"/>
      <family val="1"/>
      <charset val="161"/>
    </font>
    <font>
      <b/>
      <sz val="11"/>
      <color indexed="8"/>
      <name val="Times New Roman"/>
      <family val="1"/>
      <charset val="161"/>
    </font>
    <font>
      <b/>
      <u/>
      <sz val="11"/>
      <color indexed="8"/>
      <name val="Times New Roman"/>
      <family val="1"/>
      <charset val="161"/>
    </font>
    <font>
      <i/>
      <sz val="11"/>
      <color indexed="8"/>
      <name val="Times New Roman"/>
      <family val="1"/>
      <charset val="161"/>
    </font>
    <font>
      <i/>
      <u/>
      <sz val="11"/>
      <color indexed="8"/>
      <name val="Times New Roman"/>
      <family val="1"/>
      <charset val="161"/>
    </font>
    <font>
      <b/>
      <i/>
      <u/>
      <sz val="12"/>
      <color indexed="8"/>
      <name val="Times New Roman"/>
      <family val="1"/>
      <charset val="161"/>
    </font>
    <font>
      <b/>
      <i/>
      <u/>
      <sz val="12"/>
      <color indexed="8"/>
      <name val="Times New Roman"/>
      <family val="1"/>
      <charset val="161"/>
    </font>
    <font>
      <b/>
      <i/>
      <sz val="10"/>
      <color indexed="63"/>
      <name val="Open Sans"/>
    </font>
    <font>
      <i/>
      <u/>
      <sz val="11"/>
      <name val="Calibri"/>
      <family val="2"/>
      <charset val="161"/>
    </font>
    <font>
      <b/>
      <sz val="11"/>
      <color theme="1"/>
      <name val="Calibri"/>
      <family val="2"/>
      <charset val="161"/>
      <scheme val="minor"/>
    </font>
    <font>
      <b/>
      <i/>
      <sz val="10"/>
      <color theme="1"/>
      <name val="Times New Roman"/>
      <family val="1"/>
      <charset val="161"/>
    </font>
    <font>
      <b/>
      <sz val="12"/>
      <color theme="1"/>
      <name val="Times New Roman"/>
      <family val="1"/>
      <charset val="161"/>
    </font>
    <font>
      <b/>
      <i/>
      <sz val="14"/>
      <color theme="1"/>
      <name val="Calibri"/>
      <family val="2"/>
      <charset val="161"/>
      <scheme val="minor"/>
    </font>
    <font>
      <i/>
      <sz val="10"/>
      <color theme="1"/>
      <name val="Calibri"/>
      <family val="2"/>
      <charset val="161"/>
      <scheme val="minor"/>
    </font>
    <font>
      <i/>
      <sz val="9"/>
      <color theme="1"/>
      <name val="Calibri"/>
      <family val="2"/>
      <charset val="161"/>
      <scheme val="minor"/>
    </font>
    <font>
      <sz val="11"/>
      <color indexed="8"/>
      <name val="Calibri"/>
      <family val="2"/>
      <charset val="161"/>
      <scheme val="minor"/>
    </font>
    <font>
      <b/>
      <sz val="11"/>
      <color theme="1"/>
      <name val="Times New Roman"/>
      <family val="1"/>
      <charset val="161"/>
    </font>
    <font>
      <sz val="12"/>
      <color theme="1"/>
      <name val="Calibri"/>
      <family val="2"/>
      <charset val="161"/>
      <scheme val="minor"/>
    </font>
    <font>
      <sz val="10"/>
      <color theme="1"/>
      <name val="Calibri"/>
      <family val="2"/>
      <charset val="161"/>
      <scheme val="minor"/>
    </font>
    <font>
      <b/>
      <sz val="12"/>
      <color rgb="FF373A3C"/>
      <name val="Open Sans"/>
    </font>
    <font>
      <sz val="12"/>
      <color theme="1"/>
      <name val="Times New Roman"/>
      <family val="1"/>
      <charset val="161"/>
    </font>
    <font>
      <sz val="12"/>
      <color rgb="FF000000"/>
      <name val="Wingdings"/>
      <charset val="2"/>
    </font>
    <font>
      <i/>
      <sz val="11"/>
      <color theme="1"/>
      <name val="Symbol"/>
      <family val="1"/>
      <charset val="2"/>
    </font>
    <font>
      <b/>
      <i/>
      <sz val="12"/>
      <color theme="1"/>
      <name val="Times New Roman"/>
      <family val="1"/>
      <charset val="161"/>
    </font>
    <font>
      <b/>
      <sz val="14"/>
      <color theme="1"/>
      <name val="Times New Roman"/>
      <family val="1"/>
      <charset val="161"/>
    </font>
    <font>
      <b/>
      <sz val="11"/>
      <color rgb="FF000000"/>
      <name val="Times New Roman"/>
      <family val="1"/>
      <charset val="161"/>
    </font>
    <font>
      <sz val="10"/>
      <name val="Calibri"/>
      <family val="2"/>
      <charset val="161"/>
      <scheme val="minor"/>
    </font>
    <font>
      <sz val="11"/>
      <name val="Calibri"/>
      <family val="2"/>
      <charset val="161"/>
      <scheme val="minor"/>
    </font>
    <font>
      <b/>
      <i/>
      <sz val="10"/>
      <name val="Calibri"/>
      <family val="2"/>
      <charset val="161"/>
    </font>
    <font>
      <b/>
      <i/>
      <sz val="12"/>
      <name val="Calibri"/>
      <family val="2"/>
      <charset val="161"/>
    </font>
    <font>
      <b/>
      <i/>
      <sz val="11"/>
      <name val="Calibri"/>
      <family val="2"/>
      <charset val="161"/>
    </font>
    <font>
      <i/>
      <sz val="10"/>
      <name val="Calibri"/>
      <family val="2"/>
      <charset val="161"/>
    </font>
    <font>
      <sz val="11"/>
      <name val="Calibri"/>
      <family val="2"/>
      <charset val="161"/>
    </font>
    <font>
      <b/>
      <i/>
      <sz val="10"/>
      <color rgb="FFFF0000"/>
      <name val="Calibri"/>
      <family val="2"/>
      <charset val="161"/>
    </font>
    <font>
      <b/>
      <i/>
      <sz val="11"/>
      <color rgb="FFFF0000"/>
      <name val="Calibri"/>
      <family val="2"/>
      <charset val="161"/>
    </font>
  </fonts>
  <fills count="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0"/>
        <bgColor indexed="64"/>
      </patternFill>
    </fill>
    <fill>
      <patternFill patternType="solid">
        <fgColor indexed="47"/>
        <bgColor indexed="64"/>
      </patternFill>
    </fill>
    <fill>
      <patternFill patternType="solid">
        <fgColor theme="5" tint="0.79998168889431442"/>
        <bgColor indexed="64"/>
      </patternFill>
    </fill>
  </fills>
  <borders count="61">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s>
  <cellStyleXfs count="3">
    <xf numFmtId="0" fontId="0" fillId="0" borderId="0"/>
    <xf numFmtId="0" fontId="1" fillId="0" borderId="0"/>
    <xf numFmtId="9" fontId="17" fillId="0" borderId="0" applyFont="0" applyFill="0" applyBorder="0" applyAlignment="0" applyProtection="0"/>
  </cellStyleXfs>
  <cellXfs count="305">
    <xf numFmtId="0" fontId="0" fillId="0" borderId="0" xfId="0"/>
    <xf numFmtId="0" fontId="0" fillId="0" borderId="0" xfId="0" applyAlignment="1">
      <alignment horizontal="center"/>
    </xf>
    <xf numFmtId="9" fontId="17" fillId="0" borderId="0" xfId="2" applyFont="1"/>
    <xf numFmtId="164" fontId="0" fillId="0" borderId="0" xfId="0" applyNumberFormat="1"/>
    <xf numFmtId="165" fontId="0" fillId="0" borderId="0" xfId="0" applyNumberFormat="1"/>
    <xf numFmtId="0" fontId="0" fillId="0" borderId="0" xfId="0" applyAlignment="1">
      <alignment horizontal="right"/>
    </xf>
    <xf numFmtId="9" fontId="0" fillId="0" borderId="0" xfId="0" applyNumberFormat="1" applyAlignment="1">
      <alignment horizontal="center"/>
    </xf>
    <xf numFmtId="0" fontId="19" fillId="0" borderId="0" xfId="0" applyFont="1"/>
    <xf numFmtId="0" fontId="20" fillId="0" borderId="0" xfId="0" applyFont="1"/>
    <xf numFmtId="0" fontId="21" fillId="0" borderId="0" xfId="0" applyFont="1"/>
    <xf numFmtId="0" fontId="22" fillId="0" borderId="0" xfId="0" applyFont="1"/>
    <xf numFmtId="0" fontId="18" fillId="0" borderId="0" xfId="0" applyFont="1"/>
    <xf numFmtId="165" fontId="23" fillId="0" borderId="0" xfId="0" applyNumberFormat="1" applyFont="1"/>
    <xf numFmtId="0" fontId="25" fillId="0" borderId="0" xfId="0" applyFont="1"/>
    <xf numFmtId="9" fontId="26" fillId="0" borderId="0" xfId="2" applyFont="1" applyAlignment="1">
      <alignment horizontal="left"/>
    </xf>
    <xf numFmtId="0" fontId="26" fillId="0" borderId="0" xfId="0" applyFont="1"/>
    <xf numFmtId="0" fontId="0" fillId="0" borderId="0" xfId="0" applyBorder="1"/>
    <xf numFmtId="165" fontId="22" fillId="0" borderId="0" xfId="0" applyNumberFormat="1" applyFont="1"/>
    <xf numFmtId="9" fontId="22" fillId="0" borderId="0" xfId="2"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0" fillId="0" borderId="6" xfId="0" applyFont="1" applyBorder="1"/>
    <xf numFmtId="164" fontId="0" fillId="0" borderId="7" xfId="0" applyNumberFormat="1" applyBorder="1"/>
    <xf numFmtId="164" fontId="18" fillId="0" borderId="8" xfId="0" applyNumberFormat="1" applyFont="1" applyBorder="1"/>
    <xf numFmtId="164" fontId="0" fillId="0" borderId="1" xfId="0" applyNumberFormat="1" applyBorder="1"/>
    <xf numFmtId="164" fontId="0" fillId="0" borderId="9" xfId="0" applyNumberFormat="1" applyBorder="1"/>
    <xf numFmtId="164" fontId="0" fillId="0" borderId="0"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164" fontId="22" fillId="0" borderId="0" xfId="0" applyNumberFormat="1" applyFont="1"/>
    <xf numFmtId="164" fontId="22" fillId="0" borderId="7" xfId="0" applyNumberFormat="1" applyFont="1" applyBorder="1"/>
    <xf numFmtId="164" fontId="22" fillId="0" borderId="13" xfId="0" applyNumberFormat="1" applyFont="1" applyBorder="1"/>
    <xf numFmtId="164" fontId="18" fillId="0" borderId="0" xfId="0" applyNumberFormat="1" applyFont="1" applyBorder="1"/>
    <xf numFmtId="14" fontId="27" fillId="0" borderId="0" xfId="0" applyNumberFormat="1" applyFont="1"/>
    <xf numFmtId="0" fontId="21" fillId="0" borderId="0" xfId="0" applyFont="1" applyAlignment="1">
      <alignment horizontal="right"/>
    </xf>
    <xf numFmtId="0" fontId="0" fillId="0" borderId="14" xfId="0" applyBorder="1"/>
    <xf numFmtId="0" fontId="22" fillId="2" borderId="0" xfId="0" applyFont="1" applyFill="1" applyBorder="1" applyAlignment="1">
      <alignment horizontal="center" vertical="center" wrapText="1"/>
    </xf>
    <xf numFmtId="0" fontId="24" fillId="0" borderId="14" xfId="0" applyFont="1" applyBorder="1"/>
    <xf numFmtId="0" fontId="0" fillId="0" borderId="0" xfId="0" applyFill="1"/>
    <xf numFmtId="0" fontId="0" fillId="0" borderId="0" xfId="0" applyFill="1" applyBorder="1"/>
    <xf numFmtId="0" fontId="0" fillId="3" borderId="6" xfId="0" applyFill="1" applyBorder="1"/>
    <xf numFmtId="0" fontId="0" fillId="3" borderId="1" xfId="0" applyFill="1" applyBorder="1"/>
    <xf numFmtId="0" fontId="0" fillId="0" borderId="15" xfId="0" applyBorder="1"/>
    <xf numFmtId="0" fontId="0" fillId="0" borderId="16" xfId="0" applyBorder="1"/>
    <xf numFmtId="0" fontId="0" fillId="0" borderId="17" xfId="0" applyBorder="1"/>
    <xf numFmtId="0" fontId="0" fillId="3" borderId="18" xfId="0" applyFill="1" applyBorder="1"/>
    <xf numFmtId="0" fontId="0" fillId="3" borderId="19" xfId="0" applyFill="1" applyBorder="1"/>
    <xf numFmtId="0" fontId="0" fillId="0" borderId="2" xfId="0" applyBorder="1" applyAlignment="1">
      <alignment vertical="top"/>
    </xf>
    <xf numFmtId="0" fontId="0" fillId="0" borderId="10" xfId="0" applyFill="1" applyBorder="1"/>
    <xf numFmtId="0" fontId="24" fillId="0" borderId="0" xfId="0" applyFont="1" applyFill="1" applyBorder="1"/>
    <xf numFmtId="0" fontId="28" fillId="0" borderId="0" xfId="0" applyFont="1" applyAlignment="1">
      <alignment horizontal="left" vertical="top" wrapText="1"/>
    </xf>
    <xf numFmtId="0" fontId="0" fillId="0" borderId="0" xfId="0" applyFill="1" applyAlignment="1">
      <alignment vertical="top"/>
    </xf>
    <xf numFmtId="0" fontId="0" fillId="0" borderId="0" xfId="0" applyFont="1" applyFill="1"/>
    <xf numFmtId="0" fontId="29" fillId="0" borderId="0" xfId="0" applyFont="1" applyFill="1"/>
    <xf numFmtId="0" fontId="30" fillId="0" borderId="15" xfId="0" applyFont="1" applyBorder="1" applyAlignment="1">
      <alignment vertical="top"/>
    </xf>
    <xf numFmtId="0" fontId="30" fillId="0" borderId="16" xfId="0" applyFont="1" applyBorder="1"/>
    <xf numFmtId="0" fontId="30" fillId="0" borderId="0" xfId="0" applyFont="1"/>
    <xf numFmtId="0" fontId="31" fillId="0" borderId="0" xfId="0" applyFont="1" applyFill="1"/>
    <xf numFmtId="0" fontId="25" fillId="0" borderId="0" xfId="0" applyFont="1" applyFill="1"/>
    <xf numFmtId="0" fontId="23" fillId="0" borderId="0" xfId="0" applyFont="1" applyFill="1"/>
    <xf numFmtId="3" fontId="0" fillId="0" borderId="0" xfId="0" applyNumberFormat="1" applyFill="1"/>
    <xf numFmtId="0" fontId="32" fillId="0" borderId="0" xfId="0" applyFont="1" applyFill="1"/>
    <xf numFmtId="0" fontId="30" fillId="0" borderId="17" xfId="0" applyFont="1" applyBorder="1" applyAlignment="1">
      <alignment vertical="top"/>
    </xf>
    <xf numFmtId="0" fontId="25" fillId="0" borderId="20" xfId="0" applyFont="1" applyFill="1" applyBorder="1"/>
    <xf numFmtId="3" fontId="25" fillId="0" borderId="20" xfId="0" applyNumberFormat="1" applyFont="1" applyFill="1" applyBorder="1"/>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3" fontId="0" fillId="0" borderId="7" xfId="0" applyNumberFormat="1" applyFill="1" applyBorder="1"/>
    <xf numFmtId="3" fontId="25" fillId="0" borderId="0" xfId="0" applyNumberFormat="1" applyFont="1" applyFill="1"/>
    <xf numFmtId="0" fontId="34" fillId="0" borderId="0" xfId="0" applyFont="1" applyFill="1"/>
    <xf numFmtId="0" fontId="18" fillId="0" borderId="0" xfId="0" applyFont="1" applyFill="1"/>
    <xf numFmtId="0" fontId="28" fillId="0" borderId="0" xfId="0" applyFont="1" applyFill="1" applyAlignment="1">
      <alignment horizontal="left" vertical="top" wrapText="1"/>
    </xf>
    <xf numFmtId="0" fontId="34" fillId="0" borderId="23" xfId="0" applyFont="1" applyFill="1" applyBorder="1"/>
    <xf numFmtId="0" fontId="34" fillId="0" borderId="20" xfId="0" applyFont="1" applyFill="1" applyBorder="1"/>
    <xf numFmtId="3" fontId="34" fillId="0" borderId="20" xfId="0" applyNumberFormat="1" applyFont="1" applyFill="1" applyBorder="1"/>
    <xf numFmtId="0" fontId="0" fillId="2" borderId="0" xfId="0" applyFill="1" applyBorder="1"/>
    <xf numFmtId="0" fontId="30" fillId="2" borderId="0" xfId="0" applyFont="1" applyFill="1" applyBorder="1"/>
    <xf numFmtId="0" fontId="0" fillId="0" borderId="24" xfId="0" applyBorder="1"/>
    <xf numFmtId="0" fontId="30" fillId="0" borderId="25" xfId="0" applyFont="1" applyBorder="1"/>
    <xf numFmtId="0" fontId="30" fillId="0" borderId="26" xfId="0" applyFont="1" applyBorder="1"/>
    <xf numFmtId="0" fontId="0" fillId="3" borderId="27" xfId="0" applyFill="1" applyBorder="1"/>
    <xf numFmtId="0" fontId="0" fillId="3" borderId="28" xfId="0" applyFill="1" applyBorder="1"/>
    <xf numFmtId="0" fontId="0" fillId="0" borderId="29" xfId="0" applyBorder="1"/>
    <xf numFmtId="0" fontId="0" fillId="0" borderId="26" xfId="0" applyBorder="1"/>
    <xf numFmtId="0" fontId="0" fillId="0" borderId="2" xfId="0" applyFill="1" applyBorder="1"/>
    <xf numFmtId="0" fontId="30" fillId="0" borderId="24" xfId="0" applyFont="1" applyBorder="1"/>
    <xf numFmtId="0" fontId="30" fillId="0" borderId="29" xfId="0" applyFont="1" applyBorder="1"/>
    <xf numFmtId="0" fontId="30" fillId="0" borderId="30" xfId="0" applyFont="1" applyBorder="1"/>
    <xf numFmtId="0" fontId="0" fillId="3" borderId="31" xfId="0" applyFill="1" applyBorder="1"/>
    <xf numFmtId="0" fontId="0" fillId="0" borderId="32" xfId="0" applyBorder="1"/>
    <xf numFmtId="0" fontId="0" fillId="0" borderId="33" xfId="0" applyBorder="1"/>
    <xf numFmtId="0" fontId="0" fillId="0" borderId="34" xfId="0" applyFill="1" applyBorder="1"/>
    <xf numFmtId="0" fontId="30" fillId="0" borderId="33" xfId="0" applyFont="1" applyBorder="1"/>
    <xf numFmtId="0" fontId="30" fillId="0" borderId="32" xfId="0" applyFont="1" applyBorder="1"/>
    <xf numFmtId="0" fontId="30" fillId="0" borderId="35" xfId="0" applyFont="1" applyBorder="1"/>
    <xf numFmtId="167" fontId="0" fillId="0" borderId="29" xfId="0" applyNumberFormat="1" applyBorder="1"/>
    <xf numFmtId="167" fontId="0" fillId="0" borderId="26" xfId="0" applyNumberFormat="1" applyBorder="1"/>
    <xf numFmtId="167" fontId="0" fillId="2" borderId="0" xfId="0" applyNumberFormat="1" applyFill="1" applyBorder="1"/>
    <xf numFmtId="167" fontId="0" fillId="0" borderId="32" xfId="0" applyNumberFormat="1" applyBorder="1"/>
    <xf numFmtId="167" fontId="0" fillId="0" borderId="24" xfId="0" applyNumberFormat="1" applyBorder="1"/>
    <xf numFmtId="167" fontId="0" fillId="0" borderId="16" xfId="0" applyNumberFormat="1" applyBorder="1"/>
    <xf numFmtId="167" fontId="0" fillId="0" borderId="33" xfId="0" applyNumberFormat="1" applyBorder="1"/>
    <xf numFmtId="167" fontId="0" fillId="0" borderId="2" xfId="0" applyNumberFormat="1" applyFill="1" applyBorder="1"/>
    <xf numFmtId="167" fontId="0" fillId="0" borderId="10" xfId="0" applyNumberFormat="1" applyFill="1" applyBorder="1"/>
    <xf numFmtId="167" fontId="0" fillId="0" borderId="34" xfId="0" applyNumberFormat="1" applyFill="1" applyBorder="1"/>
    <xf numFmtId="167" fontId="0" fillId="3" borderId="27" xfId="0" applyNumberFormat="1" applyFill="1" applyBorder="1"/>
    <xf numFmtId="167" fontId="0" fillId="3" borderId="28" xfId="0" applyNumberFormat="1" applyFill="1" applyBorder="1"/>
    <xf numFmtId="167" fontId="0" fillId="3" borderId="31" xfId="0" applyNumberFormat="1" applyFill="1" applyBorder="1"/>
    <xf numFmtId="0" fontId="0" fillId="0" borderId="0" xfId="0" applyAlignment="1">
      <alignment wrapText="1"/>
    </xf>
    <xf numFmtId="165" fontId="0" fillId="0" borderId="0" xfId="0" applyNumberFormat="1" applyAlignment="1">
      <alignment vertical="top"/>
    </xf>
    <xf numFmtId="165" fontId="23" fillId="0" borderId="0" xfId="0" applyNumberFormat="1" applyFont="1" applyAlignment="1">
      <alignment vertical="top"/>
    </xf>
    <xf numFmtId="0" fontId="35" fillId="0" borderId="0" xfId="0" applyFont="1" applyAlignment="1">
      <alignment horizontal="left"/>
    </xf>
    <xf numFmtId="0" fontId="22" fillId="0" borderId="0" xfId="0" applyFont="1" applyAlignment="1">
      <alignment vertical="top"/>
    </xf>
    <xf numFmtId="9" fontId="17" fillId="0" borderId="0" xfId="2" applyFont="1" applyAlignment="1">
      <alignment horizontal="center"/>
    </xf>
    <xf numFmtId="167" fontId="0" fillId="0" borderId="24" xfId="0" applyNumberFormat="1" applyFont="1" applyBorder="1"/>
    <xf numFmtId="167" fontId="0" fillId="0" borderId="16" xfId="0" applyNumberFormat="1" applyFont="1" applyBorder="1"/>
    <xf numFmtId="167" fontId="0" fillId="2" borderId="0" xfId="0" applyNumberFormat="1" applyFont="1" applyFill="1" applyBorder="1"/>
    <xf numFmtId="167" fontId="0" fillId="0" borderId="33" xfId="0" applyNumberFormat="1" applyFont="1" applyBorder="1"/>
    <xf numFmtId="167" fontId="0" fillId="0" borderId="2" xfId="0" applyNumberFormat="1" applyFont="1" applyFill="1" applyBorder="1"/>
    <xf numFmtId="167" fontId="0" fillId="0" borderId="10" xfId="0" applyNumberFormat="1" applyFont="1" applyFill="1" applyBorder="1"/>
    <xf numFmtId="167" fontId="0" fillId="0" borderId="34" xfId="0" applyNumberFormat="1" applyFont="1" applyFill="1" applyBorder="1"/>
    <xf numFmtId="167" fontId="0" fillId="3" borderId="27" xfId="0" applyNumberFormat="1" applyFont="1" applyFill="1" applyBorder="1"/>
    <xf numFmtId="167" fontId="0" fillId="3" borderId="28" xfId="0" applyNumberFormat="1" applyFont="1" applyFill="1" applyBorder="1"/>
    <xf numFmtId="167" fontId="0" fillId="3" borderId="31" xfId="0" applyNumberFormat="1" applyFont="1" applyFill="1" applyBorder="1"/>
    <xf numFmtId="167" fontId="0" fillId="0" borderId="29" xfId="0" applyNumberFormat="1" applyFont="1" applyBorder="1"/>
    <xf numFmtId="167" fontId="0" fillId="0" borderId="26" xfId="0" applyNumberFormat="1" applyFont="1" applyBorder="1"/>
    <xf numFmtId="167" fontId="0" fillId="0" borderId="32" xfId="0" applyNumberFormat="1" applyFont="1" applyBorder="1"/>
    <xf numFmtId="167" fontId="0" fillId="0" borderId="30" xfId="0" applyNumberFormat="1" applyFont="1" applyBorder="1"/>
    <xf numFmtId="167" fontId="0" fillId="0" borderId="25" xfId="0" applyNumberFormat="1" applyFont="1" applyBorder="1"/>
    <xf numFmtId="167" fontId="0" fillId="0" borderId="35" xfId="0" applyNumberFormat="1" applyFont="1" applyBorder="1"/>
    <xf numFmtId="0" fontId="30" fillId="0" borderId="0" xfId="0" applyFont="1" applyBorder="1" applyAlignment="1">
      <alignment vertical="top"/>
    </xf>
    <xf numFmtId="0" fontId="36" fillId="0" borderId="0" xfId="0" applyFont="1" applyBorder="1" applyAlignment="1">
      <alignment horizontal="left" vertical="top" wrapText="1"/>
    </xf>
    <xf numFmtId="0" fontId="30" fillId="0" borderId="0" xfId="0" applyFont="1" applyFill="1" applyBorder="1"/>
    <xf numFmtId="0" fontId="18" fillId="4" borderId="6" xfId="0" applyFont="1" applyFill="1" applyBorder="1"/>
    <xf numFmtId="0" fontId="0" fillId="4" borderId="1" xfId="0" applyFill="1" applyBorder="1"/>
    <xf numFmtId="0" fontId="0" fillId="4" borderId="27" xfId="0" applyFill="1" applyBorder="1"/>
    <xf numFmtId="0" fontId="0" fillId="4" borderId="28" xfId="0" applyFill="1" applyBorder="1"/>
    <xf numFmtId="0" fontId="0" fillId="4" borderId="0" xfId="0" applyFill="1" applyBorder="1"/>
    <xf numFmtId="0" fontId="0" fillId="4" borderId="31" xfId="0" applyFill="1" applyBorder="1"/>
    <xf numFmtId="0" fontId="30" fillId="0" borderId="0" xfId="0" applyFont="1" applyAlignment="1">
      <alignment horizontal="center" vertical="center" wrapText="1"/>
    </xf>
    <xf numFmtId="0" fontId="7" fillId="0" borderId="0" xfId="0" applyFont="1"/>
    <xf numFmtId="167" fontId="25" fillId="0" borderId="0" xfId="0" applyNumberFormat="1" applyFont="1" applyFill="1"/>
    <xf numFmtId="167" fontId="34" fillId="0" borderId="20" xfId="0" applyNumberFormat="1" applyFont="1" applyFill="1" applyBorder="1"/>
    <xf numFmtId="0" fontId="11" fillId="0" borderId="0" xfId="0" applyFont="1" applyFill="1"/>
    <xf numFmtId="0" fontId="4" fillId="0" borderId="0" xfId="0" applyFont="1" applyFill="1"/>
    <xf numFmtId="14" fontId="18" fillId="0" borderId="1" xfId="0" applyNumberFormat="1" applyFont="1" applyFill="1" applyBorder="1"/>
    <xf numFmtId="166" fontId="41" fillId="0" borderId="0" xfId="2" applyNumberFormat="1" applyFont="1"/>
    <xf numFmtId="0" fontId="9" fillId="0" borderId="0" xfId="0" applyFont="1"/>
    <xf numFmtId="3" fontId="0" fillId="0" borderId="7" xfId="0" applyNumberFormat="1" applyFont="1" applyFill="1" applyBorder="1"/>
    <xf numFmtId="0" fontId="40" fillId="0" borderId="0" xfId="0" applyFont="1"/>
    <xf numFmtId="165" fontId="23" fillId="0" borderId="0" xfId="0" applyNumberFormat="1"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55" fillId="0" borderId="48" xfId="0" applyFont="1" applyBorder="1" applyAlignment="1">
      <alignment horizontal="center" wrapText="1"/>
    </xf>
    <xf numFmtId="0" fontId="55" fillId="0" borderId="49" xfId="0" applyFont="1" applyBorder="1" applyAlignment="1">
      <alignment horizontal="center" wrapText="1"/>
    </xf>
    <xf numFmtId="9" fontId="56" fillId="0" borderId="49" xfId="0" applyNumberFormat="1" applyFont="1" applyBorder="1" applyAlignment="1">
      <alignment horizontal="center" wrapText="1"/>
    </xf>
    <xf numFmtId="3" fontId="56" fillId="0" borderId="49" xfId="0" applyNumberFormat="1" applyFont="1" applyBorder="1" applyAlignment="1">
      <alignment horizontal="center" wrapText="1"/>
    </xf>
    <xf numFmtId="0" fontId="57" fillId="0" borderId="0" xfId="0" applyFont="1"/>
    <xf numFmtId="3" fontId="56" fillId="0" borderId="48" xfId="0" applyNumberFormat="1" applyFont="1" applyBorder="1" applyAlignment="1">
      <alignment horizontal="left" wrapText="1"/>
    </xf>
    <xf numFmtId="3" fontId="56" fillId="0" borderId="48" xfId="0" applyNumberFormat="1" applyFont="1" applyBorder="1" applyAlignment="1">
      <alignment horizontal="center" wrapText="1"/>
    </xf>
    <xf numFmtId="0" fontId="0" fillId="0" borderId="0" xfId="0" applyAlignment="1">
      <alignment vertical="center"/>
    </xf>
    <xf numFmtId="0" fontId="58" fillId="0" borderId="0" xfId="0" applyFont="1" applyFill="1"/>
    <xf numFmtId="0" fontId="59" fillId="0" borderId="0" xfId="0" applyFont="1" applyFill="1"/>
    <xf numFmtId="3" fontId="59" fillId="0" borderId="0" xfId="0" applyNumberFormat="1" applyFont="1" applyFill="1"/>
    <xf numFmtId="0" fontId="60" fillId="0" borderId="0" xfId="0" applyFont="1" applyFill="1"/>
    <xf numFmtId="9" fontId="30" fillId="0" borderId="0" xfId="2" applyFont="1" applyFill="1" applyAlignment="1">
      <alignment horizontal="center"/>
    </xf>
    <xf numFmtId="0" fontId="0" fillId="0" borderId="0" xfId="0" applyFont="1" applyFill="1" applyBorder="1"/>
    <xf numFmtId="9" fontId="59" fillId="0" borderId="0" xfId="0" applyNumberFormat="1" applyFont="1" applyFill="1"/>
    <xf numFmtId="3" fontId="1" fillId="0" borderId="0" xfId="0" applyNumberFormat="1" applyFont="1" applyFill="1"/>
    <xf numFmtId="0" fontId="34" fillId="0" borderId="36" xfId="0" applyFont="1" applyFill="1" applyBorder="1"/>
    <xf numFmtId="0" fontId="34" fillId="0" borderId="14" xfId="0" applyFont="1" applyFill="1" applyBorder="1"/>
    <xf numFmtId="0" fontId="0" fillId="0" borderId="14" xfId="0" applyFill="1" applyBorder="1"/>
    <xf numFmtId="0" fontId="25" fillId="0" borderId="14" xfId="0" applyFont="1" applyFill="1" applyBorder="1"/>
    <xf numFmtId="3" fontId="25" fillId="0" borderId="14" xfId="0" applyNumberFormat="1" applyFont="1" applyFill="1" applyBorder="1"/>
    <xf numFmtId="0" fontId="34" fillId="0" borderId="0" xfId="0" applyFont="1" applyFill="1" applyBorder="1"/>
    <xf numFmtId="3" fontId="25" fillId="0" borderId="0" xfId="0" applyNumberFormat="1" applyFont="1" applyFill="1" applyBorder="1"/>
    <xf numFmtId="3" fontId="1" fillId="0" borderId="7" xfId="0" applyNumberFormat="1" applyFont="1" applyFill="1" applyBorder="1"/>
    <xf numFmtId="0" fontId="0" fillId="0" borderId="20" xfId="0" applyFill="1" applyBorder="1"/>
    <xf numFmtId="3" fontId="34" fillId="0" borderId="0" xfId="0" applyNumberFormat="1" applyFont="1" applyFill="1" applyBorder="1" applyAlignment="1">
      <alignment horizontal="center"/>
    </xf>
    <xf numFmtId="166" fontId="4" fillId="0" borderId="0" xfId="2" applyNumberFormat="1" applyFont="1" applyFill="1" applyAlignment="1">
      <alignment horizontal="left"/>
    </xf>
    <xf numFmtId="0" fontId="61" fillId="0" borderId="0" xfId="0" applyFont="1" applyFill="1" applyAlignment="1">
      <alignment horizontal="justify"/>
    </xf>
    <xf numFmtId="0" fontId="15" fillId="0" borderId="14" xfId="0" applyFont="1" applyBorder="1"/>
    <xf numFmtId="0" fontId="14" fillId="0" borderId="0" xfId="0" applyFont="1"/>
    <xf numFmtId="167" fontId="34" fillId="0" borderId="0" xfId="0" applyNumberFormat="1" applyFont="1" applyFill="1" applyBorder="1"/>
    <xf numFmtId="0" fontId="62" fillId="0" borderId="0" xfId="0" applyFont="1" applyFill="1"/>
    <xf numFmtId="165" fontId="62" fillId="0" borderId="0" xfId="0" applyNumberFormat="1" applyFont="1" applyFill="1"/>
    <xf numFmtId="0" fontId="9" fillId="0" borderId="0" xfId="0" applyFont="1" applyFill="1" applyAlignment="1">
      <alignment horizontal="left" vertical="top" wrapText="1"/>
    </xf>
    <xf numFmtId="0" fontId="62" fillId="0" borderId="0" xfId="0" applyFont="1"/>
    <xf numFmtId="165" fontId="62" fillId="0" borderId="0" xfId="0" applyNumberFormat="1" applyFont="1" applyFill="1" applyAlignment="1">
      <alignment vertical="center"/>
    </xf>
    <xf numFmtId="165" fontId="62" fillId="0" borderId="0" xfId="0" applyNumberFormat="1" applyFont="1" applyFill="1" applyAlignment="1"/>
    <xf numFmtId="165" fontId="62" fillId="0" borderId="0" xfId="0" applyNumberFormat="1" applyFont="1" applyFill="1" applyAlignment="1">
      <alignment vertical="top"/>
    </xf>
    <xf numFmtId="0" fontId="1" fillId="0" borderId="0" xfId="0" applyFont="1" applyFill="1"/>
    <xf numFmtId="0" fontId="29" fillId="0" borderId="0" xfId="0" applyFont="1" applyFill="1" applyAlignment="1">
      <alignment vertical="center"/>
    </xf>
    <xf numFmtId="0" fontId="25" fillId="6" borderId="0" xfId="0" applyFont="1" applyFill="1"/>
    <xf numFmtId="3" fontId="25" fillId="6" borderId="37" xfId="0" applyNumberFormat="1" applyFont="1" applyFill="1" applyBorder="1"/>
    <xf numFmtId="3" fontId="25" fillId="6" borderId="38" xfId="0" applyNumberFormat="1" applyFont="1" applyFill="1" applyBorder="1"/>
    <xf numFmtId="0" fontId="26" fillId="0" borderId="0" xfId="0" applyFont="1" applyAlignment="1">
      <alignment horizontal="center"/>
    </xf>
    <xf numFmtId="0" fontId="26" fillId="0" borderId="0" xfId="0" applyFont="1" applyAlignment="1">
      <alignment horizontal="center" vertical="top"/>
    </xf>
    <xf numFmtId="0" fontId="0" fillId="0" borderId="0" xfId="0" applyAlignment="1">
      <alignment horizontal="right" vertical="top"/>
    </xf>
    <xf numFmtId="0" fontId="2" fillId="0" borderId="0" xfId="0" applyFont="1" applyAlignment="1">
      <alignment horizontal="left" vertical="top"/>
    </xf>
    <xf numFmtId="0" fontId="0" fillId="0" borderId="0" xfId="0" applyAlignment="1">
      <alignment vertical="top"/>
    </xf>
    <xf numFmtId="0" fontId="54" fillId="0" borderId="0" xfId="0" applyFont="1" applyFill="1"/>
    <xf numFmtId="166" fontId="25" fillId="0" borderId="0" xfId="2" applyNumberFormat="1" applyFont="1" applyFill="1" applyAlignment="1">
      <alignment horizontal="left"/>
    </xf>
    <xf numFmtId="3" fontId="56" fillId="0" borderId="0" xfId="0" applyNumberFormat="1" applyFont="1" applyBorder="1" applyAlignment="1">
      <alignment horizontal="left" wrapText="1"/>
    </xf>
    <xf numFmtId="9" fontId="56" fillId="0" borderId="0" xfId="0" applyNumberFormat="1" applyFont="1" applyBorder="1" applyAlignment="1">
      <alignment horizontal="center" wrapText="1"/>
    </xf>
    <xf numFmtId="3" fontId="56" fillId="0" borderId="0" xfId="0" applyNumberFormat="1" applyFont="1" applyBorder="1" applyAlignment="1">
      <alignment horizontal="center" wrapText="1"/>
    </xf>
    <xf numFmtId="3" fontId="56" fillId="0" borderId="0" xfId="0" applyNumberFormat="1" applyFont="1" applyBorder="1" applyAlignment="1">
      <alignment horizontal="left"/>
    </xf>
    <xf numFmtId="0" fontId="54" fillId="0" borderId="0" xfId="0" applyFont="1"/>
    <xf numFmtId="0" fontId="0" fillId="0" borderId="0" xfId="0" applyFont="1" applyFill="1" applyAlignment="1">
      <alignment vertical="top"/>
    </xf>
    <xf numFmtId="3" fontId="0" fillId="0" borderId="0" xfId="0" applyNumberFormat="1" applyFill="1" applyAlignment="1">
      <alignment vertical="center"/>
    </xf>
    <xf numFmtId="0" fontId="20" fillId="0" borderId="0" xfId="0" applyFont="1" applyFill="1"/>
    <xf numFmtId="0" fontId="51" fillId="0" borderId="0" xfId="0" applyFont="1" applyAlignment="1">
      <alignment horizontal="left" vertical="top"/>
    </xf>
    <xf numFmtId="0" fontId="43" fillId="0" borderId="0" xfId="0" applyFont="1" applyAlignment="1">
      <alignment horizontal="left" vertical="top" wrapText="1"/>
    </xf>
    <xf numFmtId="0" fontId="0" fillId="0" borderId="0" xfId="0" applyFill="1" applyAlignment="1">
      <alignment vertical="center"/>
    </xf>
    <xf numFmtId="3" fontId="56" fillId="0" borderId="50" xfId="0" applyNumberFormat="1" applyFont="1" applyBorder="1" applyAlignment="1">
      <alignment horizontal="center" wrapText="1"/>
    </xf>
    <xf numFmtId="3" fontId="56" fillId="0" borderId="51" xfId="0" applyNumberFormat="1" applyFont="1" applyBorder="1" applyAlignment="1">
      <alignment horizontal="center" wrapText="1"/>
    </xf>
    <xf numFmtId="3" fontId="56" fillId="0" borderId="52" xfId="0" applyNumberFormat="1" applyFont="1" applyBorder="1" applyAlignment="1">
      <alignment horizontal="center" wrapText="1"/>
    </xf>
    <xf numFmtId="0" fontId="64" fillId="0" borderId="8" xfId="0" applyFont="1" applyBorder="1" applyAlignment="1">
      <alignment horizontal="center" vertical="top" wrapText="1"/>
    </xf>
    <xf numFmtId="3" fontId="72" fillId="0" borderId="0" xfId="0" applyNumberFormat="1" applyFont="1" applyFill="1" applyAlignment="1">
      <alignment vertical="center"/>
    </xf>
    <xf numFmtId="0" fontId="73" fillId="0" borderId="0" xfId="0" applyFont="1" applyFill="1" applyBorder="1"/>
    <xf numFmtId="167" fontId="74" fillId="0" borderId="0" xfId="0" applyNumberFormat="1" applyFont="1" applyFill="1" applyBorder="1"/>
    <xf numFmtId="0" fontId="74" fillId="0" borderId="0" xfId="0" applyFont="1" applyFill="1" applyBorder="1"/>
    <xf numFmtId="3" fontId="72" fillId="0" borderId="0" xfId="0" applyNumberFormat="1" applyFont="1" applyFill="1"/>
    <xf numFmtId="3" fontId="75" fillId="0" borderId="0" xfId="0" applyNumberFormat="1" applyFont="1" applyFill="1"/>
    <xf numFmtId="3" fontId="25" fillId="0" borderId="0" xfId="0" applyNumberFormat="1" applyFont="1" applyFill="1" applyAlignment="1">
      <alignment horizontal="right"/>
    </xf>
    <xf numFmtId="167" fontId="74" fillId="0" borderId="20" xfId="0" applyNumberFormat="1" applyFont="1" applyFill="1" applyBorder="1"/>
    <xf numFmtId="3" fontId="77" fillId="0" borderId="0" xfId="0" applyNumberFormat="1" applyFont="1" applyFill="1" applyAlignment="1">
      <alignment horizontal="right" vertical="center"/>
    </xf>
    <xf numFmtId="3" fontId="1" fillId="0" borderId="0" xfId="0" applyNumberFormat="1" applyFont="1" applyFill="1" applyAlignment="1">
      <alignment horizontal="right" vertical="center"/>
    </xf>
    <xf numFmtId="3" fontId="77" fillId="0" borderId="0" xfId="0" applyNumberFormat="1" applyFont="1" applyFill="1"/>
    <xf numFmtId="0" fontId="75" fillId="0" borderId="0" xfId="0" applyFont="1" applyFill="1"/>
    <xf numFmtId="0" fontId="72" fillId="0" borderId="0" xfId="0" applyFont="1" applyFill="1"/>
    <xf numFmtId="0" fontId="78" fillId="0" borderId="0" xfId="0" applyFont="1" applyFill="1" applyBorder="1"/>
    <xf numFmtId="3" fontId="79" fillId="0" borderId="0" xfId="0" applyNumberFormat="1" applyFont="1" applyFill="1" applyAlignment="1">
      <alignment horizontal="right"/>
    </xf>
    <xf numFmtId="0" fontId="36" fillId="0" borderId="39" xfId="0" applyFont="1" applyBorder="1" applyAlignment="1">
      <alignment horizontal="left" vertical="top" wrapText="1"/>
    </xf>
    <xf numFmtId="0" fontId="0" fillId="0" borderId="0" xfId="0" applyFill="1" applyAlignment="1">
      <alignment horizontal="right"/>
    </xf>
    <xf numFmtId="0" fontId="31" fillId="0" borderId="36" xfId="0" applyFont="1" applyFill="1" applyBorder="1" applyAlignment="1">
      <alignment horizontal="left" vertical="top" wrapText="1"/>
    </xf>
    <xf numFmtId="0" fontId="31" fillId="0" borderId="14" xfId="0" applyFont="1" applyFill="1" applyBorder="1" applyAlignment="1">
      <alignment horizontal="left" vertical="top" wrapText="1"/>
    </xf>
    <xf numFmtId="0" fontId="31" fillId="0" borderId="40" xfId="0" applyFont="1" applyFill="1" applyBorder="1" applyAlignment="1">
      <alignment horizontal="left" vertical="top" wrapText="1"/>
    </xf>
    <xf numFmtId="0" fontId="37" fillId="4" borderId="0" xfId="0" applyFont="1" applyFill="1" applyAlignment="1">
      <alignment horizontal="center" vertical="center" wrapText="1"/>
    </xf>
    <xf numFmtId="0" fontId="37" fillId="4" borderId="0"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4" fillId="0" borderId="14" xfId="0" applyFont="1" applyBorder="1" applyAlignment="1">
      <alignment horizontal="right"/>
    </xf>
    <xf numFmtId="0" fontId="4" fillId="0" borderId="41" xfId="0" applyFont="1" applyBorder="1" applyAlignment="1">
      <alignment horizontal="right"/>
    </xf>
    <xf numFmtId="0" fontId="4" fillId="0" borderId="14" xfId="0" applyFont="1" applyBorder="1" applyAlignment="1">
      <alignment horizontal="center"/>
    </xf>
    <xf numFmtId="0" fontId="4" fillId="0" borderId="41" xfId="0" applyFont="1" applyBorder="1" applyAlignment="1">
      <alignment horizontal="center"/>
    </xf>
    <xf numFmtId="0" fontId="36" fillId="0" borderId="14" xfId="0" applyFont="1" applyBorder="1" applyAlignment="1">
      <alignment horizontal="left" vertical="top" wrapText="1"/>
    </xf>
    <xf numFmtId="0" fontId="24" fillId="0" borderId="0" xfId="0" applyFont="1" applyBorder="1" applyAlignment="1">
      <alignment horizontal="left" vertical="top" wrapText="1"/>
    </xf>
    <xf numFmtId="0" fontId="13" fillId="0" borderId="2" xfId="0" applyFont="1" applyBorder="1" applyAlignment="1">
      <alignment horizontal="center" vertical="center" wrapText="1"/>
    </xf>
    <xf numFmtId="0" fontId="33" fillId="0" borderId="10" xfId="0" applyFont="1" applyBorder="1" applyAlignment="1">
      <alignment horizontal="center" vertical="center" wrapText="1"/>
    </xf>
    <xf numFmtId="0" fontId="13" fillId="0" borderId="34" xfId="0" applyFont="1" applyBorder="1" applyAlignment="1">
      <alignment horizontal="center" vertical="center" wrapText="1"/>
    </xf>
    <xf numFmtId="0" fontId="33" fillId="0" borderId="34" xfId="0" applyFont="1" applyBorder="1" applyAlignment="1">
      <alignment horizontal="center" vertical="center" wrapText="1"/>
    </xf>
    <xf numFmtId="0" fontId="0" fillId="0" borderId="0" xfId="0" applyFill="1" applyBorder="1" applyAlignment="1">
      <alignment horizontal="left" vertical="top" wrapText="1"/>
    </xf>
    <xf numFmtId="0" fontId="0" fillId="0" borderId="0" xfId="0" applyFont="1" applyFill="1" applyAlignment="1">
      <alignment horizontal="left" vertical="top" wrapText="1"/>
    </xf>
    <xf numFmtId="0" fontId="0" fillId="0" borderId="0" xfId="0" applyFill="1" applyAlignment="1">
      <alignment horizontal="left" vertical="top" wrapText="1"/>
    </xf>
    <xf numFmtId="0" fontId="63" fillId="0" borderId="1" xfId="0" applyFont="1" applyFill="1" applyBorder="1" applyAlignment="1">
      <alignment horizontal="left" vertical="top" wrapText="1"/>
    </xf>
    <xf numFmtId="0" fontId="38" fillId="0" borderId="0" xfId="0" applyFont="1" applyFill="1" applyAlignment="1">
      <alignment horizontal="left" vertical="top" wrapText="1"/>
    </xf>
    <xf numFmtId="0" fontId="4" fillId="0" borderId="0" xfId="0" applyFont="1" applyFill="1" applyAlignment="1">
      <alignment horizontal="left" vertical="top"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1" fillId="0" borderId="0" xfId="0" applyFont="1" applyFill="1" applyAlignment="1">
      <alignment horizontal="left" vertical="top" wrapText="1"/>
    </xf>
    <xf numFmtId="0" fontId="42" fillId="0" borderId="0" xfId="0" applyFont="1" applyFill="1" applyAlignment="1">
      <alignment horizontal="left" vertical="top" wrapText="1"/>
    </xf>
    <xf numFmtId="3" fontId="25" fillId="6" borderId="17" xfId="0" applyNumberFormat="1" applyFont="1" applyFill="1" applyBorder="1" applyAlignment="1">
      <alignment horizontal="center"/>
    </xf>
    <xf numFmtId="3" fontId="25" fillId="6" borderId="46" xfId="0" applyNumberFormat="1" applyFont="1" applyFill="1" applyBorder="1" applyAlignment="1">
      <alignment horizontal="center"/>
    </xf>
    <xf numFmtId="0" fontId="71" fillId="0" borderId="1" xfId="0" applyFont="1" applyFill="1" applyBorder="1" applyAlignment="1">
      <alignment horizontal="left" vertical="top" wrapText="1"/>
    </xf>
    <xf numFmtId="0" fontId="33" fillId="0" borderId="42" xfId="0" applyFont="1" applyBorder="1" applyAlignment="1">
      <alignment horizontal="center" vertical="center" wrapText="1"/>
    </xf>
    <xf numFmtId="0" fontId="7" fillId="0" borderId="6" xfId="0" applyFont="1" applyBorder="1" applyAlignment="1">
      <alignment horizontal="center" vertical="center" wrapText="1"/>
    </xf>
    <xf numFmtId="0" fontId="33" fillId="0" borderId="9" xfId="0" applyFont="1" applyBorder="1" applyAlignment="1">
      <alignment horizontal="center" vertical="center" wrapText="1"/>
    </xf>
    <xf numFmtId="0" fontId="37" fillId="5" borderId="0" xfId="0" applyFont="1" applyFill="1" applyAlignment="1">
      <alignment horizontal="center" vertical="center" wrapText="1"/>
    </xf>
    <xf numFmtId="0" fontId="37" fillId="5" borderId="0"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8" fillId="0" borderId="0" xfId="0" applyFont="1" applyAlignment="1">
      <alignment horizontal="left" vertical="top" wrapText="1"/>
    </xf>
    <xf numFmtId="0" fontId="26" fillId="0" borderId="0" xfId="0" applyFont="1" applyAlignment="1">
      <alignment horizontal="left" vertical="top" wrapText="1"/>
    </xf>
    <xf numFmtId="0" fontId="4" fillId="0" borderId="0" xfId="0" applyFont="1" applyAlignment="1">
      <alignment horizontal="left" vertical="top" wrapText="1"/>
    </xf>
    <xf numFmtId="9" fontId="56" fillId="0" borderId="53" xfId="2" applyFont="1" applyBorder="1" applyAlignment="1">
      <alignment horizontal="center" wrapText="1"/>
    </xf>
    <xf numFmtId="9" fontId="56" fillId="0" borderId="49" xfId="2" applyFont="1" applyBorder="1" applyAlignment="1">
      <alignment horizontal="center" wrapText="1"/>
    </xf>
    <xf numFmtId="0" fontId="65" fillId="0" borderId="0" xfId="0" applyFont="1" applyAlignment="1">
      <alignment horizontal="left" vertical="top" wrapText="1"/>
    </xf>
    <xf numFmtId="0" fontId="56" fillId="0" borderId="53" xfId="0" applyFont="1" applyBorder="1" applyAlignment="1">
      <alignment horizontal="justify" wrapText="1"/>
    </xf>
    <xf numFmtId="0" fontId="0" fillId="0" borderId="49" xfId="0" applyBorder="1"/>
    <xf numFmtId="0" fontId="64" fillId="0" borderId="20" xfId="0" applyFont="1" applyBorder="1" applyAlignment="1">
      <alignment horizontal="center" vertical="center" wrapText="1"/>
    </xf>
    <xf numFmtId="0" fontId="64" fillId="0" borderId="47" xfId="0" applyFont="1" applyBorder="1" applyAlignment="1">
      <alignment horizontal="center" vertical="center" wrapText="1"/>
    </xf>
    <xf numFmtId="9" fontId="56" fillId="0" borderId="54" xfId="2" applyFont="1" applyBorder="1" applyAlignment="1">
      <alignment horizontal="center" wrapText="1"/>
    </xf>
    <xf numFmtId="9" fontId="56" fillId="0" borderId="55" xfId="2" applyFont="1" applyBorder="1" applyAlignment="1">
      <alignment horizontal="center" wrapText="1"/>
    </xf>
    <xf numFmtId="9" fontId="56" fillId="0" borderId="56" xfId="2" applyFont="1" applyBorder="1" applyAlignment="1">
      <alignment horizontal="center" wrapText="1"/>
    </xf>
    <xf numFmtId="9" fontId="56" fillId="0" borderId="57" xfId="2" applyFont="1" applyBorder="1" applyAlignment="1">
      <alignment horizontal="center" wrapText="1"/>
    </xf>
    <xf numFmtId="9" fontId="56" fillId="0" borderId="5" xfId="2" applyFont="1" applyBorder="1" applyAlignment="1">
      <alignment horizontal="center" wrapText="1"/>
    </xf>
    <xf numFmtId="0" fontId="56" fillId="0" borderId="58" xfId="0" applyFont="1" applyBorder="1" applyAlignment="1">
      <alignment horizontal="center" wrapText="1"/>
    </xf>
    <xf numFmtId="0" fontId="56" fillId="0" borderId="48" xfId="0" applyFont="1" applyBorder="1" applyAlignment="1">
      <alignment horizontal="center" wrapText="1"/>
    </xf>
    <xf numFmtId="0" fontId="56" fillId="0" borderId="58"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59" xfId="0" applyFont="1" applyBorder="1" applyAlignment="1">
      <alignment horizontal="center" wrapText="1"/>
    </xf>
    <xf numFmtId="0" fontId="56" fillId="0" borderId="60" xfId="0" applyFont="1" applyBorder="1" applyAlignment="1">
      <alignment horizontal="center" wrapText="1"/>
    </xf>
    <xf numFmtId="0" fontId="66" fillId="0" borderId="0" xfId="0" applyFont="1" applyAlignment="1">
      <alignment horizontal="left" wrapText="1"/>
    </xf>
    <xf numFmtId="0" fontId="67" fillId="0" borderId="0" xfId="0" applyFont="1" applyAlignment="1">
      <alignment horizontal="left" vertical="top" wrapText="1"/>
    </xf>
    <xf numFmtId="0" fontId="62" fillId="0" borderId="0" xfId="0" applyFont="1" applyAlignment="1">
      <alignment vertical="center" wrapText="1"/>
    </xf>
    <xf numFmtId="0" fontId="57" fillId="0" borderId="0" xfId="0" applyFont="1" applyAlignment="1">
      <alignment horizontal="left" wrapText="1"/>
    </xf>
    <xf numFmtId="0" fontId="0" fillId="0" borderId="0" xfId="0" applyAlignment="1">
      <alignment vertical="center" wrapText="1"/>
    </xf>
    <xf numFmtId="0" fontId="68" fillId="0" borderId="0" xfId="0" applyFont="1" applyAlignment="1">
      <alignment horizontal="left" vertical="top" wrapText="1"/>
    </xf>
    <xf numFmtId="0" fontId="69" fillId="0" borderId="0" xfId="0" applyFont="1" applyAlignment="1">
      <alignment horizontal="left" vertical="top" wrapText="1"/>
    </xf>
    <xf numFmtId="0" fontId="70" fillId="0" borderId="0" xfId="0" applyFont="1" applyAlignment="1">
      <alignment horizontal="left" wrapText="1"/>
    </xf>
    <xf numFmtId="0" fontId="7" fillId="0" borderId="0" xfId="0" applyFont="1" applyFill="1"/>
  </cellXfs>
  <cellStyles count="3">
    <cellStyle name="Βασικό_Φύλλο1" xfId="1"/>
    <cellStyle name="Κανονικό" xfId="0" builtinId="0"/>
    <cellStyle name="Ποσοστό"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46"/>
  <sheetViews>
    <sheetView topLeftCell="A55" zoomScale="110" zoomScaleNormal="110" workbookViewId="0">
      <selection activeCell="M22" sqref="M22"/>
    </sheetView>
  </sheetViews>
  <sheetFormatPr defaultRowHeight="15"/>
  <cols>
    <col min="1" max="1" width="3.28515625" customWidth="1"/>
    <col min="2" max="2" width="26.28515625" customWidth="1"/>
    <col min="3" max="3" width="11" customWidth="1"/>
    <col min="4" max="4" width="10.42578125" customWidth="1"/>
    <col min="5" max="5" width="11.28515625" customWidth="1"/>
    <col min="6" max="6" width="3.140625" customWidth="1"/>
    <col min="7" max="7" width="11.5703125" customWidth="1"/>
    <col min="8" max="8" width="2.85546875" customWidth="1"/>
    <col min="9" max="9" width="11" customWidth="1"/>
    <col min="10" max="10" width="2.28515625" customWidth="1"/>
  </cols>
  <sheetData>
    <row r="1" spans="1:10" s="153" customFormat="1" ht="18.75">
      <c r="A1" s="186" t="s">
        <v>243</v>
      </c>
    </row>
    <row r="2" spans="1:10" s="42" customFormat="1" ht="33" customHeight="1">
      <c r="A2" s="255" t="s">
        <v>190</v>
      </c>
      <c r="B2" s="255"/>
      <c r="C2" s="255"/>
      <c r="D2" s="255"/>
      <c r="E2" s="255"/>
      <c r="F2" s="255"/>
      <c r="G2" s="255"/>
      <c r="H2" s="255"/>
      <c r="I2" s="255"/>
      <c r="J2" s="255"/>
    </row>
    <row r="3" spans="1:10" s="42" customFormat="1">
      <c r="A3" s="205" t="s">
        <v>92</v>
      </c>
      <c r="B3" s="214" t="s">
        <v>107</v>
      </c>
    </row>
    <row r="4" spans="1:10" s="42" customFormat="1" ht="15.75">
      <c r="B4" s="56" t="s">
        <v>169</v>
      </c>
      <c r="I4" s="189">
        <v>8000</v>
      </c>
    </row>
    <row r="5" spans="1:10" s="42" customFormat="1" ht="15.75" customHeight="1">
      <c r="B5" s="56" t="s">
        <v>168</v>
      </c>
      <c r="I5" s="189">
        <v>0</v>
      </c>
    </row>
    <row r="6" spans="1:10" s="42" customFormat="1" ht="15.75" customHeight="1">
      <c r="B6" s="42" t="s">
        <v>178</v>
      </c>
      <c r="I6" s="189">
        <v>2500</v>
      </c>
    </row>
    <row r="7" spans="1:10" s="42" customFormat="1" ht="15.75" customHeight="1">
      <c r="B7" s="56" t="s">
        <v>118</v>
      </c>
      <c r="I7" s="189">
        <v>2000</v>
      </c>
    </row>
    <row r="8" spans="1:10" s="42" customFormat="1" ht="15.75" customHeight="1">
      <c r="B8" s="168" t="s">
        <v>171</v>
      </c>
      <c r="I8" s="189">
        <v>9500</v>
      </c>
    </row>
    <row r="9" spans="1:10" s="42" customFormat="1" ht="15.75">
      <c r="A9" s="205" t="s">
        <v>93</v>
      </c>
      <c r="B9" s="214" t="s">
        <v>108</v>
      </c>
      <c r="C9" s="54"/>
      <c r="D9" s="54"/>
      <c r="F9" s="54"/>
      <c r="I9" s="190"/>
    </row>
    <row r="10" spans="1:10" s="42" customFormat="1" ht="15.75">
      <c r="B10" s="168" t="s">
        <v>189</v>
      </c>
      <c r="E10" s="4"/>
      <c r="I10" s="189">
        <v>9000</v>
      </c>
    </row>
    <row r="11" spans="1:10" s="42" customFormat="1" ht="15.75">
      <c r="B11" s="195" t="s">
        <v>188</v>
      </c>
      <c r="E11" s="4"/>
      <c r="I11" s="189">
        <v>0</v>
      </c>
    </row>
    <row r="12" spans="1:10" s="42" customFormat="1" ht="15.75">
      <c r="B12" s="56" t="s">
        <v>111</v>
      </c>
      <c r="E12" s="4"/>
      <c r="I12" s="189">
        <v>7500</v>
      </c>
    </row>
    <row r="13" spans="1:10" s="42" customFormat="1" ht="15.75">
      <c r="B13" s="165" t="s">
        <v>187</v>
      </c>
      <c r="E13" s="4"/>
      <c r="I13" s="189"/>
    </row>
    <row r="14" spans="1:10" s="42" customFormat="1" ht="15.75">
      <c r="B14" s="168" t="s">
        <v>170</v>
      </c>
      <c r="E14" s="4"/>
      <c r="I14" s="189">
        <v>3100</v>
      </c>
    </row>
    <row r="15" spans="1:10" ht="9" customHeight="1">
      <c r="I15" s="191"/>
    </row>
    <row r="16" spans="1:10" s="42" customFormat="1" ht="15.75">
      <c r="A16" s="205" t="s">
        <v>109</v>
      </c>
      <c r="B16" s="215" t="s">
        <v>110</v>
      </c>
      <c r="C16" s="216"/>
      <c r="D16" s="54"/>
      <c r="E16" s="54"/>
      <c r="F16" s="54"/>
      <c r="G16" s="75"/>
      <c r="I16" s="188"/>
    </row>
    <row r="17" spans="1:12" s="42" customFormat="1" ht="15.75">
      <c r="B17" s="55" t="s">
        <v>132</v>
      </c>
      <c r="C17" s="54"/>
      <c r="D17" s="54"/>
      <c r="E17" s="54"/>
      <c r="F17" s="54"/>
      <c r="G17" s="75"/>
      <c r="I17" s="188"/>
    </row>
    <row r="18" spans="1:12" s="42" customFormat="1" ht="15.75">
      <c r="B18" s="238" t="s">
        <v>149</v>
      </c>
      <c r="C18" s="238"/>
      <c r="D18" s="238"/>
      <c r="E18" s="238"/>
      <c r="F18" s="54"/>
      <c r="I18" s="192">
        <v>5600</v>
      </c>
    </row>
    <row r="19" spans="1:12" s="42" customFormat="1" ht="34.5" customHeight="1">
      <c r="B19" s="256" t="s">
        <v>150</v>
      </c>
      <c r="C19" s="256"/>
      <c r="D19" s="256"/>
      <c r="E19" s="256"/>
      <c r="F19" s="256"/>
      <c r="I19" s="193">
        <v>4000</v>
      </c>
    </row>
    <row r="20" spans="1:12" s="42" customFormat="1" ht="18" customHeight="1">
      <c r="B20" s="257" t="s">
        <v>133</v>
      </c>
      <c r="C20" s="257"/>
      <c r="D20" s="257"/>
      <c r="E20" s="257"/>
      <c r="F20" s="257"/>
      <c r="I20" s="194">
        <v>8400</v>
      </c>
      <c r="J20" s="154"/>
      <c r="K20" s="4"/>
      <c r="L20" s="4"/>
    </row>
    <row r="21" spans="1:12" s="42" customFormat="1" ht="15.75">
      <c r="A21" s="57" t="s">
        <v>114</v>
      </c>
    </row>
    <row r="22" spans="1:12" s="61" customFormat="1" ht="49.5" customHeight="1">
      <c r="A22" s="239" t="s">
        <v>193</v>
      </c>
      <c r="B22" s="240"/>
      <c r="C22" s="240"/>
      <c r="D22" s="240"/>
      <c r="E22" s="240"/>
      <c r="F22" s="240"/>
      <c r="G22" s="240"/>
      <c r="H22" s="240"/>
      <c r="I22" s="240"/>
      <c r="J22" s="241"/>
    </row>
    <row r="23" spans="1:12" s="61" customFormat="1" ht="69.75" customHeight="1">
      <c r="A23" s="239" t="s">
        <v>194</v>
      </c>
      <c r="B23" s="240"/>
      <c r="C23" s="240"/>
      <c r="D23" s="240"/>
      <c r="E23" s="240"/>
      <c r="F23" s="240"/>
      <c r="G23" s="240"/>
      <c r="H23" s="240"/>
      <c r="I23" s="240"/>
      <c r="J23" s="241"/>
    </row>
    <row r="24" spans="1:12" ht="45" customHeight="1">
      <c r="A24" s="242" t="s">
        <v>120</v>
      </c>
      <c r="B24" s="242"/>
      <c r="C24" s="243"/>
      <c r="D24" s="251" t="s">
        <v>179</v>
      </c>
      <c r="E24" s="252"/>
      <c r="F24" s="40"/>
      <c r="G24" s="253" t="s">
        <v>191</v>
      </c>
      <c r="H24" s="40"/>
      <c r="I24" s="253" t="s">
        <v>192</v>
      </c>
      <c r="J24" s="40"/>
    </row>
    <row r="25" spans="1:12" ht="38.25" customHeight="1" thickBot="1">
      <c r="A25" s="244"/>
      <c r="B25" s="244"/>
      <c r="C25" s="244"/>
      <c r="D25" s="69" t="s">
        <v>125</v>
      </c>
      <c r="E25" s="70" t="s">
        <v>91</v>
      </c>
      <c r="F25" s="40"/>
      <c r="G25" s="254"/>
      <c r="H25" s="40"/>
      <c r="I25" s="254"/>
      <c r="J25" s="40"/>
    </row>
    <row r="26" spans="1:12">
      <c r="A26" s="137" t="s">
        <v>127</v>
      </c>
      <c r="B26" s="138"/>
      <c r="C26" s="138"/>
      <c r="D26" s="139"/>
      <c r="E26" s="140"/>
      <c r="F26" s="141"/>
      <c r="G26" s="142"/>
      <c r="H26" s="141"/>
      <c r="I26" s="142"/>
      <c r="J26" s="141"/>
    </row>
    <row r="27" spans="1:12">
      <c r="A27" s="46" t="s">
        <v>92</v>
      </c>
      <c r="B27" s="41" t="s">
        <v>89</v>
      </c>
      <c r="C27" s="39"/>
      <c r="D27" s="86"/>
      <c r="E27" s="87"/>
      <c r="F27" s="79"/>
      <c r="G27" s="93"/>
      <c r="H27" s="79"/>
      <c r="I27" s="93"/>
      <c r="J27" s="79"/>
    </row>
    <row r="28" spans="1:12">
      <c r="A28" s="46" t="s">
        <v>93</v>
      </c>
      <c r="B28" s="185" t="s">
        <v>181</v>
      </c>
      <c r="C28" s="39"/>
      <c r="D28" s="86"/>
      <c r="E28" s="87"/>
      <c r="F28" s="79"/>
      <c r="G28" s="93"/>
      <c r="H28" s="79"/>
      <c r="I28" s="93"/>
      <c r="J28" s="79"/>
    </row>
    <row r="29" spans="1:12">
      <c r="A29" s="46"/>
      <c r="B29" s="245" t="s">
        <v>183</v>
      </c>
      <c r="C29" s="246"/>
      <c r="D29" s="86"/>
      <c r="E29" s="87"/>
      <c r="F29" s="79"/>
      <c r="G29" s="93"/>
      <c r="H29" s="79"/>
      <c r="I29" s="93"/>
      <c r="J29" s="79"/>
    </row>
    <row r="30" spans="1:12">
      <c r="B30" s="245" t="s">
        <v>182</v>
      </c>
      <c r="C30" s="246"/>
      <c r="D30" s="86"/>
      <c r="E30" s="87"/>
      <c r="F30" s="79"/>
      <c r="G30" s="93"/>
      <c r="H30" s="79"/>
      <c r="I30" s="93"/>
      <c r="J30" s="79"/>
    </row>
    <row r="31" spans="1:12">
      <c r="A31" s="46" t="s">
        <v>94</v>
      </c>
      <c r="B31" s="185" t="s">
        <v>184</v>
      </c>
      <c r="C31" s="39"/>
      <c r="D31" s="81"/>
      <c r="E31" s="47"/>
      <c r="F31" s="79"/>
      <c r="G31" s="94"/>
      <c r="H31" s="79"/>
      <c r="I31" s="94"/>
      <c r="J31" s="79"/>
    </row>
    <row r="32" spans="1:12" ht="15.75" thickBot="1">
      <c r="A32" s="48"/>
      <c r="B32" s="247" t="s">
        <v>185</v>
      </c>
      <c r="C32" s="248"/>
      <c r="D32" s="81"/>
      <c r="E32" s="47"/>
      <c r="F32" s="79"/>
      <c r="G32" s="94"/>
      <c r="H32" s="79"/>
      <c r="I32" s="94"/>
      <c r="J32" s="79"/>
    </row>
    <row r="33" spans="1:10">
      <c r="A33" s="137" t="s">
        <v>128</v>
      </c>
      <c r="B33" s="138"/>
      <c r="C33" s="138"/>
      <c r="D33" s="139"/>
      <c r="E33" s="140"/>
      <c r="F33" s="141"/>
      <c r="G33" s="142"/>
      <c r="H33" s="141"/>
      <c r="I33" s="142"/>
      <c r="J33" s="141"/>
    </row>
    <row r="34" spans="1:10" ht="17.25" customHeight="1">
      <c r="A34" s="51" t="s">
        <v>0</v>
      </c>
      <c r="B34" s="250" t="s">
        <v>97</v>
      </c>
      <c r="C34" s="250"/>
      <c r="D34" s="88"/>
      <c r="E34" s="52"/>
      <c r="F34" s="79"/>
      <c r="G34" s="95"/>
      <c r="H34" s="79"/>
      <c r="I34" s="95"/>
      <c r="J34" s="79"/>
    </row>
    <row r="35" spans="1:10" s="60" customFormat="1" ht="27" customHeight="1">
      <c r="A35" s="58"/>
      <c r="B35" s="249" t="s">
        <v>102</v>
      </c>
      <c r="C35" s="249"/>
      <c r="D35" s="89"/>
      <c r="E35" s="59"/>
      <c r="F35" s="80"/>
      <c r="G35" s="96"/>
      <c r="H35" s="80"/>
      <c r="I35" s="96"/>
      <c r="J35" s="80"/>
    </row>
    <row r="36" spans="1:10" s="60" customFormat="1" ht="15.75" customHeight="1">
      <c r="A36" s="58"/>
      <c r="B36" s="249" t="s">
        <v>98</v>
      </c>
      <c r="C36" s="249"/>
      <c r="D36" s="89"/>
      <c r="E36" s="59"/>
      <c r="F36" s="80"/>
      <c r="G36" s="96"/>
      <c r="H36" s="80"/>
      <c r="I36" s="96"/>
      <c r="J36" s="80"/>
    </row>
    <row r="37" spans="1:10" ht="17.25" customHeight="1">
      <c r="A37" s="51" t="s">
        <v>5</v>
      </c>
      <c r="B37" s="250" t="s">
        <v>97</v>
      </c>
      <c r="C37" s="250"/>
      <c r="D37" s="88"/>
      <c r="E37" s="52"/>
      <c r="F37" s="79"/>
      <c r="G37" s="95"/>
      <c r="H37" s="79"/>
      <c r="I37" s="95"/>
      <c r="J37" s="79"/>
    </row>
    <row r="38" spans="1:10" s="60" customFormat="1" ht="15.75" customHeight="1" thickBot="1">
      <c r="A38" s="66"/>
      <c r="B38" s="237" t="s">
        <v>99</v>
      </c>
      <c r="C38" s="237"/>
      <c r="D38" s="89"/>
      <c r="E38" s="59"/>
      <c r="F38" s="80"/>
      <c r="G38" s="96"/>
      <c r="H38" s="80"/>
      <c r="I38" s="96"/>
      <c r="J38" s="80"/>
    </row>
    <row r="39" spans="1:10">
      <c r="A39" s="137" t="s">
        <v>130</v>
      </c>
      <c r="B39" s="138"/>
      <c r="C39" s="138"/>
      <c r="D39" s="139"/>
      <c r="E39" s="140"/>
      <c r="F39" s="141"/>
      <c r="G39" s="142"/>
      <c r="H39" s="141"/>
      <c r="I39" s="142"/>
      <c r="J39" s="141"/>
    </row>
    <row r="40" spans="1:10" s="60" customFormat="1" ht="55.5" customHeight="1" thickBot="1">
      <c r="A40" s="66"/>
      <c r="B40" s="237" t="s">
        <v>101</v>
      </c>
      <c r="C40" s="237"/>
      <c r="D40" s="90"/>
      <c r="E40" s="83"/>
      <c r="F40" s="80"/>
      <c r="G40" s="97"/>
      <c r="H40" s="80"/>
      <c r="I40" s="97"/>
      <c r="J40" s="80"/>
    </row>
    <row r="41" spans="1:10">
      <c r="A41" s="137" t="s">
        <v>129</v>
      </c>
      <c r="B41" s="138"/>
      <c r="C41" s="138"/>
      <c r="D41" s="139"/>
      <c r="E41" s="140"/>
      <c r="F41" s="141"/>
      <c r="G41" s="142"/>
      <c r="H41" s="141"/>
      <c r="I41" s="142"/>
      <c r="J41" s="141"/>
    </row>
    <row r="42" spans="1:10" s="60" customFormat="1" ht="15" customHeight="1" thickBot="1">
      <c r="A42" s="66"/>
      <c r="B42" s="237" t="s">
        <v>121</v>
      </c>
      <c r="C42" s="237"/>
      <c r="D42" s="89"/>
      <c r="E42" s="59"/>
      <c r="F42" s="80"/>
      <c r="G42" s="96"/>
      <c r="H42" s="80"/>
      <c r="I42" s="96"/>
      <c r="J42" s="80"/>
    </row>
    <row r="43" spans="1:10" s="43" customFormat="1" ht="8.25" customHeight="1" thickBot="1">
      <c r="B43" s="53"/>
      <c r="D43" s="88"/>
      <c r="E43" s="52"/>
      <c r="F43" s="79"/>
      <c r="G43" s="95"/>
      <c r="H43" s="79"/>
      <c r="I43" s="95"/>
      <c r="J43" s="79"/>
    </row>
    <row r="44" spans="1:10">
      <c r="A44" s="137" t="s">
        <v>131</v>
      </c>
      <c r="B44" s="138"/>
      <c r="C44" s="138"/>
      <c r="D44" s="139"/>
      <c r="E44" s="140"/>
      <c r="F44" s="141"/>
      <c r="G44" s="142"/>
      <c r="H44" s="141"/>
      <c r="I44" s="142"/>
      <c r="J44" s="141"/>
    </row>
    <row r="45" spans="1:10" s="60" customFormat="1" ht="31.5" customHeight="1" thickBot="1">
      <c r="A45" s="66"/>
      <c r="B45" s="237" t="s">
        <v>113</v>
      </c>
      <c r="C45" s="237"/>
      <c r="D45" s="91"/>
      <c r="E45" s="82"/>
      <c r="F45" s="80"/>
      <c r="G45" s="98"/>
      <c r="H45" s="80"/>
      <c r="I45" s="98"/>
      <c r="J45" s="80"/>
    </row>
    <row r="46" spans="1:10" s="60" customFormat="1" ht="15" customHeight="1">
      <c r="A46" s="134"/>
      <c r="B46" s="135"/>
      <c r="C46" s="135"/>
      <c r="D46" s="136"/>
      <c r="E46" s="136"/>
      <c r="F46" s="136"/>
      <c r="G46" s="136"/>
      <c r="H46" s="136"/>
      <c r="I46" s="136"/>
      <c r="J46" s="136"/>
    </row>
  </sheetData>
  <mergeCells count="21">
    <mergeCell ref="A2:J2"/>
    <mergeCell ref="B38:C38"/>
    <mergeCell ref="I24:I25"/>
    <mergeCell ref="B19:F19"/>
    <mergeCell ref="B20:F20"/>
    <mergeCell ref="B45:C45"/>
    <mergeCell ref="B42:C42"/>
    <mergeCell ref="B40:C40"/>
    <mergeCell ref="B18:E18"/>
    <mergeCell ref="A22:J22"/>
    <mergeCell ref="A24:C25"/>
    <mergeCell ref="B30:C30"/>
    <mergeCell ref="B32:C32"/>
    <mergeCell ref="B36:C36"/>
    <mergeCell ref="B37:C37"/>
    <mergeCell ref="A23:J23"/>
    <mergeCell ref="B35:C35"/>
    <mergeCell ref="B34:C34"/>
    <mergeCell ref="B29:C29"/>
    <mergeCell ref="D24:E24"/>
    <mergeCell ref="G24:G25"/>
  </mergeCells>
  <phoneticPr fontId="39" type="noConversion"/>
  <pageMargins left="0.23622047244094491" right="0.23622047244094491" top="0.27559055118110237" bottom="0.23622047244094491" header="0.23622047244094491" footer="0.19685039370078741"/>
  <pageSetup paperSize="9" scale="9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dimension ref="A1:Q78"/>
  <sheetViews>
    <sheetView zoomScale="110" zoomScaleNormal="110" workbookViewId="0">
      <pane ySplit="2" topLeftCell="A54" activePane="bottomLeft" state="frozen"/>
      <selection pane="bottomLeft" activeCell="D42" sqref="D42"/>
    </sheetView>
  </sheetViews>
  <sheetFormatPr defaultRowHeight="15"/>
  <cols>
    <col min="1" max="1" width="2.7109375" style="42" customWidth="1"/>
    <col min="2" max="2" width="24.5703125" style="42" customWidth="1"/>
    <col min="3" max="3" width="19.5703125" style="42" customWidth="1"/>
    <col min="4" max="4" width="10.28515625" style="42" customWidth="1"/>
    <col min="5" max="5" width="9.7109375" style="42" customWidth="1"/>
    <col min="6" max="6" width="0.85546875" style="42" customWidth="1"/>
    <col min="7" max="7" width="9.7109375" style="42" customWidth="1"/>
    <col min="8" max="8" width="0.85546875" style="42" customWidth="1"/>
    <col min="9" max="9" width="8.7109375" style="42" customWidth="1"/>
    <col min="10" max="10" width="0.85546875" style="42" customWidth="1"/>
    <col min="11" max="16384" width="9.140625" style="42"/>
  </cols>
  <sheetData>
    <row r="1" spans="1:15" customFormat="1" ht="30.75" customHeight="1">
      <c r="A1" s="272" t="s">
        <v>115</v>
      </c>
      <c r="B1" s="272"/>
      <c r="C1" s="273"/>
      <c r="D1" s="270" t="s">
        <v>165</v>
      </c>
      <c r="E1" s="271"/>
      <c r="F1" s="40"/>
      <c r="G1" s="269" t="s">
        <v>103</v>
      </c>
      <c r="H1" s="40"/>
      <c r="I1" s="269" t="s">
        <v>104</v>
      </c>
      <c r="J1" s="40"/>
    </row>
    <row r="2" spans="1:15" customFormat="1" ht="28.5" customHeight="1" thickBot="1">
      <c r="A2" s="274"/>
      <c r="B2" s="274"/>
      <c r="C2" s="274"/>
      <c r="D2" s="69" t="s">
        <v>90</v>
      </c>
      <c r="E2" s="70" t="s">
        <v>91</v>
      </c>
      <c r="F2" s="40"/>
      <c r="G2" s="254"/>
      <c r="H2" s="40"/>
      <c r="I2" s="254"/>
      <c r="J2" s="40"/>
    </row>
    <row r="3" spans="1:15" customFormat="1">
      <c r="A3" s="44" t="s">
        <v>95</v>
      </c>
      <c r="B3" s="45"/>
      <c r="C3" s="45"/>
      <c r="D3" s="84"/>
      <c r="E3" s="85"/>
      <c r="F3" s="79"/>
      <c r="G3" s="92"/>
      <c r="H3" s="79"/>
      <c r="I3" s="92"/>
      <c r="J3" s="79"/>
    </row>
    <row r="4" spans="1:15" customFormat="1">
      <c r="A4" s="46" t="s">
        <v>92</v>
      </c>
      <c r="B4" s="41" t="s">
        <v>89</v>
      </c>
      <c r="C4" s="39"/>
      <c r="D4" s="99">
        <f>+'ΦΟΡΟΛ ΦΥΣ ΠΡ'!I4</f>
        <v>8000</v>
      </c>
      <c r="E4" s="100">
        <f>+'ΦΟΡΟΛ ΦΥΣ ΠΡ'!I10</f>
        <v>9000</v>
      </c>
      <c r="F4" s="101"/>
      <c r="G4" s="102"/>
      <c r="H4" s="101"/>
      <c r="I4" s="102"/>
      <c r="J4" s="101"/>
    </row>
    <row r="5" spans="1:15" customFormat="1">
      <c r="A5" s="46" t="s">
        <v>93</v>
      </c>
      <c r="B5" s="185" t="s">
        <v>181</v>
      </c>
      <c r="C5" s="39"/>
      <c r="D5" s="99"/>
      <c r="E5" s="100"/>
      <c r="F5" s="101"/>
      <c r="G5" s="102"/>
      <c r="H5" s="101"/>
      <c r="I5" s="102"/>
      <c r="J5" s="101"/>
    </row>
    <row r="6" spans="1:15" customFormat="1">
      <c r="A6" s="46"/>
      <c r="B6" s="245" t="s">
        <v>183</v>
      </c>
      <c r="C6" s="246"/>
      <c r="D6" s="103">
        <f>+'ΦΟΡΟΛ ΦΥΣ ΠΡ'!I6</f>
        <v>2500</v>
      </c>
      <c r="E6" s="104"/>
      <c r="F6" s="101"/>
      <c r="G6" s="105"/>
      <c r="H6" s="101"/>
      <c r="I6" s="105"/>
      <c r="J6" s="101"/>
      <c r="L6" s="60"/>
      <c r="M6" s="60"/>
      <c r="N6" s="60"/>
      <c r="O6" s="60"/>
    </row>
    <row r="7" spans="1:15" customFormat="1">
      <c r="B7" s="245" t="s">
        <v>182</v>
      </c>
      <c r="C7" s="246"/>
      <c r="D7" s="103"/>
      <c r="E7" s="104">
        <f>+'ΦΟΡΟΛ ΦΥΣ ΠΡ'!I12</f>
        <v>7500</v>
      </c>
      <c r="F7" s="101"/>
      <c r="G7" s="105"/>
      <c r="H7" s="101"/>
      <c r="I7" s="105"/>
      <c r="J7" s="101"/>
      <c r="L7" s="60"/>
      <c r="M7" s="60"/>
      <c r="N7" s="60"/>
      <c r="O7" s="60"/>
    </row>
    <row r="8" spans="1:15" customFormat="1">
      <c r="A8" s="46" t="s">
        <v>94</v>
      </c>
      <c r="B8" s="185" t="s">
        <v>184</v>
      </c>
      <c r="C8" s="39"/>
      <c r="D8" s="103"/>
      <c r="E8" s="104"/>
      <c r="F8" s="101"/>
      <c r="G8" s="105"/>
      <c r="H8" s="101"/>
      <c r="I8" s="105"/>
      <c r="J8" s="101"/>
      <c r="L8" s="60"/>
      <c r="M8" s="60"/>
      <c r="N8" s="60"/>
      <c r="O8" s="60"/>
    </row>
    <row r="9" spans="1:15" customFormat="1" ht="15.75" thickBot="1">
      <c r="A9" s="48"/>
      <c r="B9" s="247" t="s">
        <v>186</v>
      </c>
      <c r="C9" s="248"/>
      <c r="D9" s="103">
        <f>+'ΦΟΡΟΛ ΦΥΣ ΠΡ'!$I$19*0.5</f>
        <v>2000</v>
      </c>
      <c r="E9" s="104">
        <f>+'ΦΟΡΟΛ ΦΥΣ ΠΡ'!$I$19*0.5</f>
        <v>2000</v>
      </c>
      <c r="F9" s="101"/>
      <c r="G9" s="105"/>
      <c r="H9" s="101"/>
      <c r="I9" s="105"/>
      <c r="J9" s="101"/>
    </row>
    <row r="10" spans="1:15" s="43" customFormat="1" ht="6.75" customHeight="1" thickBot="1">
      <c r="D10" s="106"/>
      <c r="E10" s="107"/>
      <c r="F10" s="101"/>
      <c r="G10" s="108"/>
      <c r="H10" s="101"/>
      <c r="I10" s="108"/>
      <c r="J10" s="101"/>
    </row>
    <row r="11" spans="1:15" customFormat="1">
      <c r="A11" s="49" t="s">
        <v>96</v>
      </c>
      <c r="B11" s="50"/>
      <c r="C11" s="50"/>
      <c r="D11" s="109"/>
      <c r="E11" s="110"/>
      <c r="F11" s="101"/>
      <c r="G11" s="111"/>
      <c r="H11" s="101"/>
      <c r="I11" s="111"/>
      <c r="J11" s="101"/>
    </row>
    <row r="12" spans="1:15" customFormat="1" ht="17.25" customHeight="1">
      <c r="A12" s="51" t="s">
        <v>0</v>
      </c>
      <c r="B12" s="250" t="s">
        <v>97</v>
      </c>
      <c r="C12" s="250"/>
      <c r="D12" s="106"/>
      <c r="E12" s="107"/>
      <c r="F12" s="101"/>
      <c r="G12" s="108"/>
      <c r="H12" s="101"/>
      <c r="I12" s="108"/>
      <c r="J12" s="101"/>
    </row>
    <row r="13" spans="1:15" s="60" customFormat="1" ht="15" customHeight="1">
      <c r="A13" s="58"/>
      <c r="B13" s="249" t="s">
        <v>102</v>
      </c>
      <c r="C13" s="249"/>
      <c r="D13" s="118">
        <f>+'ΦΟΡΟΛ ΦΥΣ ΠΡ'!$I$18/2</f>
        <v>2800</v>
      </c>
      <c r="E13" s="118">
        <f>+'ΦΟΡΟΛ ΦΥΣ ΠΡ'!$I$18/2</f>
        <v>2800</v>
      </c>
      <c r="F13" s="120"/>
      <c r="G13" s="121"/>
      <c r="H13" s="120"/>
      <c r="I13" s="121"/>
      <c r="J13" s="120"/>
    </row>
    <row r="14" spans="1:15" s="60" customFormat="1" ht="15.75" customHeight="1">
      <c r="A14" s="58"/>
      <c r="B14" s="249" t="s">
        <v>98</v>
      </c>
      <c r="C14" s="249"/>
      <c r="D14" s="118">
        <f>+'ΦΟΡΟΛ ΦΥΣ ΠΡ'!I8</f>
        <v>9500</v>
      </c>
      <c r="E14" s="119">
        <f>+'ΦΟΡΟΛ ΦΥΣ ΠΡ'!I14</f>
        <v>3100</v>
      </c>
      <c r="F14" s="120"/>
      <c r="G14" s="121"/>
      <c r="H14" s="120"/>
      <c r="I14" s="121"/>
      <c r="J14" s="120"/>
    </row>
    <row r="15" spans="1:15" customFormat="1" ht="17.25" customHeight="1">
      <c r="A15" s="51" t="s">
        <v>5</v>
      </c>
      <c r="B15" s="250" t="s">
        <v>97</v>
      </c>
      <c r="C15" s="250"/>
      <c r="D15" s="122"/>
      <c r="E15" s="123"/>
      <c r="F15" s="120"/>
      <c r="G15" s="124"/>
      <c r="H15" s="120"/>
      <c r="I15" s="124"/>
      <c r="J15" s="120"/>
    </row>
    <row r="16" spans="1:15" s="60" customFormat="1" ht="15.75" customHeight="1" thickBot="1">
      <c r="A16" s="66"/>
      <c r="B16" s="237" t="s">
        <v>99</v>
      </c>
      <c r="C16" s="237"/>
      <c r="D16" s="118">
        <f>+'ΦΟΡΟΛ ΦΥΣ ΠΡ'!$I$20*0.5</f>
        <v>4200</v>
      </c>
      <c r="E16" s="119">
        <f>+'ΦΟΡΟΛ ΦΥΣ ΠΡ'!$I$20*0.5</f>
        <v>4200</v>
      </c>
      <c r="F16" s="120"/>
      <c r="G16" s="121"/>
      <c r="H16" s="120"/>
      <c r="I16" s="121"/>
      <c r="J16" s="120"/>
    </row>
    <row r="17" spans="1:10" s="43" customFormat="1" ht="8.25" customHeight="1" thickBot="1">
      <c r="B17" s="53"/>
      <c r="D17" s="122"/>
      <c r="E17" s="123"/>
      <c r="F17" s="120"/>
      <c r="G17" s="124"/>
      <c r="H17" s="120"/>
      <c r="I17" s="124"/>
      <c r="J17" s="120"/>
    </row>
    <row r="18" spans="1:10" customFormat="1">
      <c r="A18" s="49" t="s">
        <v>100</v>
      </c>
      <c r="B18" s="50"/>
      <c r="C18" s="50"/>
      <c r="D18" s="125"/>
      <c r="E18" s="126"/>
      <c r="F18" s="120"/>
      <c r="G18" s="127"/>
      <c r="H18" s="120"/>
      <c r="I18" s="127"/>
      <c r="J18" s="120"/>
    </row>
    <row r="19" spans="1:10" s="60" customFormat="1" ht="39.75" customHeight="1" thickBot="1">
      <c r="A19" s="66"/>
      <c r="B19" s="237" t="s">
        <v>101</v>
      </c>
      <c r="C19" s="237"/>
      <c r="D19" s="128">
        <f>+'ΦΟΡΟΛ ΦΥΣ ΠΡ'!I7</f>
        <v>2000</v>
      </c>
      <c r="E19" s="129"/>
      <c r="F19" s="120"/>
      <c r="G19" s="130"/>
      <c r="H19" s="120"/>
      <c r="I19" s="130"/>
      <c r="J19" s="120"/>
    </row>
    <row r="20" spans="1:10" customFormat="1">
      <c r="A20" s="49" t="s">
        <v>112</v>
      </c>
      <c r="B20" s="50"/>
      <c r="C20" s="50"/>
      <c r="D20" s="125"/>
      <c r="E20" s="126"/>
      <c r="F20" s="120"/>
      <c r="G20" s="127"/>
      <c r="H20" s="120"/>
      <c r="I20" s="127"/>
      <c r="J20" s="120"/>
    </row>
    <row r="21" spans="1:10" s="60" customFormat="1" ht="15" customHeight="1" thickBot="1">
      <c r="A21" s="66"/>
      <c r="B21" s="237" t="s">
        <v>113</v>
      </c>
      <c r="C21" s="237"/>
      <c r="D21" s="131">
        <f>+'ΦΟΡΟΛ ΦΥΣ ΠΡ'!I5</f>
        <v>0</v>
      </c>
      <c r="E21" s="132">
        <f>+'ΦΟΡΟΛ ΦΥΣ ΠΡ'!I11</f>
        <v>0</v>
      </c>
      <c r="F21" s="120"/>
      <c r="G21" s="133"/>
      <c r="H21" s="120"/>
      <c r="I21" s="133"/>
      <c r="J21" s="120"/>
    </row>
    <row r="23" spans="1:10" s="188" customFormat="1" ht="22.5" customHeight="1">
      <c r="A23" s="196" t="s">
        <v>124</v>
      </c>
    </row>
    <row r="24" spans="1:10" ht="18" customHeight="1">
      <c r="A24" s="259" t="s">
        <v>244</v>
      </c>
      <c r="B24" s="260"/>
      <c r="C24" s="260"/>
      <c r="D24" s="260"/>
      <c r="E24" s="260"/>
      <c r="F24" s="260"/>
      <c r="G24" s="260"/>
      <c r="H24" s="260"/>
      <c r="I24" s="260"/>
      <c r="J24" s="260"/>
    </row>
    <row r="25" spans="1:10" s="56" customFormat="1">
      <c r="A25" s="74" t="s">
        <v>92</v>
      </c>
      <c r="B25" s="74" t="s">
        <v>116</v>
      </c>
    </row>
    <row r="26" spans="1:10" s="62" customFormat="1">
      <c r="B26" s="62" t="s">
        <v>253</v>
      </c>
      <c r="D26" s="72">
        <v>14500</v>
      </c>
      <c r="E26" s="72">
        <f>SUM(E4:E9)</f>
        <v>18500</v>
      </c>
    </row>
    <row r="28" spans="1:10" s="56" customFormat="1">
      <c r="A28" s="74" t="s">
        <v>93</v>
      </c>
      <c r="B28" s="74" t="s">
        <v>117</v>
      </c>
    </row>
    <row r="29" spans="1:10">
      <c r="A29" s="65"/>
      <c r="B29" s="42" t="s">
        <v>144</v>
      </c>
      <c r="D29" s="64">
        <v>16500</v>
      </c>
      <c r="E29" s="64">
        <f>SUM(E13:E16)-E19</f>
        <v>10100</v>
      </c>
    </row>
    <row r="30" spans="1:10">
      <c r="A30" s="65"/>
      <c r="B30" s="147" t="s">
        <v>140</v>
      </c>
      <c r="D30" s="71">
        <v>2500</v>
      </c>
      <c r="E30" s="71">
        <v>2500</v>
      </c>
    </row>
    <row r="31" spans="1:10" s="62" customFormat="1" ht="15.75" thickBot="1">
      <c r="B31" s="62" t="s">
        <v>148</v>
      </c>
      <c r="D31" s="72">
        <v>19000</v>
      </c>
      <c r="E31" s="72">
        <f>SUM(E29:E30)</f>
        <v>12600</v>
      </c>
    </row>
    <row r="32" spans="1:10" s="62" customFormat="1">
      <c r="B32" s="197" t="s">
        <v>153</v>
      </c>
      <c r="C32" s="197"/>
      <c r="D32" s="198">
        <f>D26-D31</f>
        <v>-4500</v>
      </c>
      <c r="E32" s="199">
        <f>E26-E31</f>
        <v>5900</v>
      </c>
    </row>
    <row r="33" spans="1:17" s="62" customFormat="1" ht="15.75" thickBot="1">
      <c r="B33" s="197" t="s">
        <v>154</v>
      </c>
      <c r="C33" s="197"/>
      <c r="D33" s="266">
        <f>+D32+E32</f>
        <v>1400</v>
      </c>
      <c r="E33" s="267"/>
    </row>
    <row r="34" spans="1:17" s="73" customFormat="1" ht="16.5" thickBot="1">
      <c r="A34" s="76" t="s">
        <v>119</v>
      </c>
      <c r="B34" s="77"/>
      <c r="C34" s="77"/>
      <c r="D34" s="78">
        <f>+D26</f>
        <v>14500</v>
      </c>
      <c r="E34" s="78">
        <f>+E26</f>
        <v>18500</v>
      </c>
      <c r="F34" s="77"/>
      <c r="G34" s="77"/>
      <c r="H34" s="77"/>
      <c r="I34" s="77"/>
      <c r="J34" s="77"/>
    </row>
    <row r="35" spans="1:17" ht="41.25" customHeight="1">
      <c r="A35" s="212">
        <v>1</v>
      </c>
      <c r="B35" s="268" t="s">
        <v>218</v>
      </c>
      <c r="C35" s="268"/>
      <c r="D35" s="222" t="s">
        <v>246</v>
      </c>
      <c r="E35" s="222" t="s">
        <v>251</v>
      </c>
    </row>
    <row r="36" spans="1:17" ht="18.75" customHeight="1">
      <c r="A36" s="56"/>
      <c r="B36" s="42" t="s">
        <v>197</v>
      </c>
      <c r="D36" s="226" t="s">
        <v>248</v>
      </c>
      <c r="E36" s="64">
        <v>-1900</v>
      </c>
      <c r="L36" s="56"/>
      <c r="M36" s="56"/>
      <c r="N36" s="56"/>
      <c r="O36" s="56"/>
      <c r="P36" s="56"/>
      <c r="Q36" s="56"/>
    </row>
    <row r="37" spans="1:17">
      <c r="A37" s="56">
        <v>3</v>
      </c>
      <c r="B37" s="56" t="s">
        <v>167</v>
      </c>
      <c r="E37" s="226">
        <v>1650</v>
      </c>
    </row>
    <row r="38" spans="1:17">
      <c r="A38" s="170">
        <v>4</v>
      </c>
      <c r="B38" s="56" t="s">
        <v>172</v>
      </c>
      <c r="D38" s="42">
        <f>+D9*(100%-5%)*ΚΛΙΜΑΚΕΣ!$B$44</f>
        <v>285</v>
      </c>
      <c r="E38" s="42">
        <f>+E9*(100%-5%)*ΚΛΙΜΑΚΕΣ!$B$44</f>
        <v>285</v>
      </c>
    </row>
    <row r="39" spans="1:17" ht="7.5" customHeight="1">
      <c r="A39" s="56"/>
      <c r="B39" s="148"/>
      <c r="C39" s="169"/>
      <c r="D39" s="152"/>
      <c r="E39" s="152"/>
      <c r="F39" s="56"/>
      <c r="G39" s="56"/>
      <c r="H39" s="56"/>
      <c r="I39" s="56"/>
      <c r="J39" s="56"/>
    </row>
    <row r="40" spans="1:17" s="62" customFormat="1">
      <c r="B40" s="62" t="s">
        <v>173</v>
      </c>
      <c r="D40" s="227">
        <v>645</v>
      </c>
      <c r="E40" s="227">
        <v>2015</v>
      </c>
      <c r="F40" s="72"/>
      <c r="G40" s="72"/>
      <c r="H40" s="72"/>
      <c r="I40" s="72"/>
      <c r="J40" s="72"/>
    </row>
    <row r="41" spans="1:17" s="62" customFormat="1">
      <c r="B41" s="62" t="s">
        <v>123</v>
      </c>
      <c r="D41" s="72">
        <f>SUM(D40:D40)</f>
        <v>645</v>
      </c>
      <c r="E41" s="72">
        <f>SUM(E40:E40)</f>
        <v>2015</v>
      </c>
      <c r="F41" s="72"/>
      <c r="G41" s="72"/>
      <c r="H41" s="72"/>
      <c r="I41" s="72"/>
      <c r="J41" s="72"/>
    </row>
    <row r="42" spans="1:17" s="62" customFormat="1">
      <c r="B42" s="62" t="s">
        <v>152</v>
      </c>
      <c r="D42" s="236" t="s">
        <v>263</v>
      </c>
      <c r="E42" s="228" t="s">
        <v>255</v>
      </c>
      <c r="F42" s="72"/>
      <c r="G42" s="72"/>
      <c r="H42" s="72"/>
      <c r="I42" s="72"/>
      <c r="J42" s="72"/>
    </row>
    <row r="43" spans="1:17" s="62" customFormat="1" ht="15.75" thickBot="1">
      <c r="B43" s="62" t="s">
        <v>122</v>
      </c>
      <c r="D43" s="145">
        <f>-D21</f>
        <v>0</v>
      </c>
      <c r="E43" s="145">
        <f>-E21</f>
        <v>0</v>
      </c>
      <c r="F43" s="145"/>
      <c r="G43" s="145"/>
      <c r="H43" s="145"/>
      <c r="I43" s="145"/>
      <c r="J43" s="145"/>
    </row>
    <row r="44" spans="1:17" s="73" customFormat="1" ht="16.5" thickBot="1">
      <c r="A44" s="76"/>
      <c r="B44" s="77" t="s">
        <v>151</v>
      </c>
      <c r="C44" s="77"/>
      <c r="D44" s="229">
        <v>799</v>
      </c>
      <c r="E44" s="146">
        <v>2158</v>
      </c>
      <c r="F44" s="77"/>
      <c r="G44" s="77"/>
      <c r="H44" s="77"/>
      <c r="I44" s="77"/>
      <c r="J44" s="77"/>
    </row>
    <row r="45" spans="1:17" s="73" customFormat="1" ht="15.75">
      <c r="A45" s="178"/>
      <c r="B45" s="223" t="s">
        <v>247</v>
      </c>
      <c r="C45" s="223" t="s">
        <v>250</v>
      </c>
      <c r="D45" s="224"/>
      <c r="E45" s="224"/>
      <c r="F45" s="225"/>
      <c r="G45" s="225"/>
      <c r="H45" s="178"/>
      <c r="I45" s="178"/>
      <c r="J45" s="178"/>
    </row>
    <row r="46" spans="1:17" s="73" customFormat="1" ht="15.75">
      <c r="A46" s="178"/>
      <c r="B46" s="223" t="s">
        <v>249</v>
      </c>
      <c r="C46" s="223"/>
      <c r="D46" s="187"/>
      <c r="E46" s="187"/>
      <c r="F46" s="178"/>
      <c r="G46" s="178"/>
      <c r="H46" s="178"/>
      <c r="I46" s="178"/>
      <c r="J46" s="178"/>
    </row>
    <row r="47" spans="1:17" s="73" customFormat="1" ht="15.75">
      <c r="A47" s="178"/>
      <c r="B47" s="235" t="s">
        <v>262</v>
      </c>
      <c r="C47" s="223"/>
      <c r="D47" s="187"/>
      <c r="E47" s="187"/>
      <c r="F47" s="178"/>
      <c r="G47" s="178"/>
      <c r="H47" s="178"/>
      <c r="I47" s="178"/>
      <c r="J47" s="178"/>
    </row>
    <row r="48" spans="1:17" s="73" customFormat="1" ht="15.75">
      <c r="A48" s="178"/>
      <c r="B48" s="223" t="s">
        <v>254</v>
      </c>
      <c r="C48" s="223"/>
      <c r="D48" s="187"/>
      <c r="E48" s="187"/>
      <c r="F48" s="178"/>
      <c r="G48" s="178"/>
      <c r="H48" s="178"/>
      <c r="I48" s="178"/>
      <c r="J48" s="178"/>
    </row>
    <row r="49" spans="1:10">
      <c r="B49" s="166"/>
      <c r="C49" s="171"/>
      <c r="D49" s="167"/>
    </row>
    <row r="50" spans="1:10" ht="99" customHeight="1">
      <c r="A50" s="265" t="str">
        <f>+'ΦΟΡΟΛ ΦΥΣ ΠΡ'!A23</f>
        <v xml:space="preserve">2.  Εάν έχουμε περίπτωση που το ζεύγος έχει διαζύγιο, αλλά για οικονομικούς λόγους εξακολουθούν να συνοικούν στο ίδιο σπίτι. Πως θα πρέπει να δηλωθούν τα εισοδήματα όλων, σε αυτή την περίπτωση; και ποιό θα είναι το Φορολογητέο Εισόδημα &amp; το ποσό του Φόρου, για κάθε φυσικό πρόσωπο σε αυτή την περίπτωση. </v>
      </c>
      <c r="B50" s="265"/>
      <c r="C50" s="265"/>
      <c r="D50" s="265"/>
      <c r="E50" s="265"/>
      <c r="F50" s="265"/>
      <c r="G50" s="265"/>
      <c r="H50" s="265"/>
      <c r="I50" s="265"/>
      <c r="J50" s="265"/>
    </row>
    <row r="51" spans="1:10" s="188" customFormat="1" ht="15.75">
      <c r="A51" s="61" t="s">
        <v>180</v>
      </c>
    </row>
    <row r="52" spans="1:10" s="188" customFormat="1" ht="84.75" customHeight="1">
      <c r="A52" s="264" t="s">
        <v>256</v>
      </c>
      <c r="B52" s="264"/>
      <c r="C52" s="264"/>
      <c r="D52" s="264"/>
      <c r="E52" s="264"/>
      <c r="F52" s="264"/>
      <c r="G52" s="264"/>
      <c r="H52" s="264"/>
      <c r="I52" s="264"/>
      <c r="J52" s="264"/>
    </row>
    <row r="53" spans="1:10" ht="15" customHeight="1">
      <c r="A53" s="42" t="s">
        <v>143</v>
      </c>
      <c r="G53" s="261" t="s">
        <v>195</v>
      </c>
      <c r="H53" s="40"/>
      <c r="I53" s="261" t="s">
        <v>196</v>
      </c>
    </row>
    <row r="54" spans="1:10">
      <c r="G54" s="262"/>
      <c r="H54" s="40"/>
      <c r="I54" s="262"/>
    </row>
    <row r="55" spans="1:10" ht="23.25" customHeight="1">
      <c r="A55" s="74" t="s">
        <v>92</v>
      </c>
      <c r="B55" s="74" t="s">
        <v>116</v>
      </c>
      <c r="C55" s="56"/>
      <c r="D55" s="56"/>
      <c r="E55" s="56"/>
      <c r="F55" s="56"/>
      <c r="G55" s="263"/>
      <c r="I55" s="263"/>
    </row>
    <row r="56" spans="1:10" s="56" customFormat="1">
      <c r="A56" s="62"/>
      <c r="B56" s="62" t="s">
        <v>139</v>
      </c>
      <c r="C56" s="62"/>
      <c r="F56" s="62"/>
      <c r="G56" s="72">
        <f>+D26</f>
        <v>14500</v>
      </c>
      <c r="I56" s="72">
        <f>+E26</f>
        <v>18500</v>
      </c>
    </row>
    <row r="57" spans="1:10" s="62" customFormat="1">
      <c r="A57" s="42"/>
      <c r="B57" s="42"/>
      <c r="C57" s="42"/>
      <c r="F57" s="42"/>
      <c r="G57" s="42"/>
      <c r="I57" s="42"/>
    </row>
    <row r="58" spans="1:10">
      <c r="A58" s="74" t="s">
        <v>93</v>
      </c>
      <c r="B58" s="74" t="s">
        <v>117</v>
      </c>
      <c r="C58" s="56"/>
      <c r="F58" s="56"/>
      <c r="G58" s="56"/>
      <c r="I58" s="56"/>
    </row>
    <row r="59" spans="1:10" s="56" customFormat="1">
      <c r="A59" s="65"/>
      <c r="B59" s="42" t="s">
        <v>257</v>
      </c>
      <c r="C59" s="42"/>
      <c r="F59" s="42"/>
      <c r="G59" s="172">
        <v>16500</v>
      </c>
      <c r="I59" s="172">
        <f>+E29</f>
        <v>10100</v>
      </c>
    </row>
    <row r="60" spans="1:10">
      <c r="A60" s="65"/>
      <c r="B60" s="63" t="s">
        <v>140</v>
      </c>
      <c r="G60" s="71">
        <v>3000</v>
      </c>
      <c r="I60" s="71">
        <v>3000</v>
      </c>
    </row>
    <row r="61" spans="1:10">
      <c r="A61" s="62"/>
      <c r="B61" s="62" t="s">
        <v>148</v>
      </c>
      <c r="C61" s="62"/>
      <c r="F61" s="62"/>
      <c r="G61" s="72">
        <f>SUM(G59:G60)</f>
        <v>19500</v>
      </c>
      <c r="I61" s="72">
        <f>SUM(I59:I60)</f>
        <v>13100</v>
      </c>
    </row>
    <row r="62" spans="1:10">
      <c r="A62" s="62"/>
      <c r="B62" s="62" t="s">
        <v>153</v>
      </c>
      <c r="C62" s="62"/>
      <c r="F62" s="62"/>
      <c r="G62" s="72">
        <f>+G56-G61</f>
        <v>-5000</v>
      </c>
      <c r="I62" s="72">
        <f>+I56-I61</f>
        <v>5400</v>
      </c>
    </row>
    <row r="63" spans="1:10" ht="16.5" thickBot="1">
      <c r="A63" s="62"/>
      <c r="B63" s="173" t="s">
        <v>119</v>
      </c>
      <c r="C63" s="174"/>
      <c r="D63" s="174"/>
      <c r="E63" s="175"/>
      <c r="F63" s="176"/>
      <c r="G63" s="177">
        <f>+G61</f>
        <v>19500</v>
      </c>
      <c r="H63" s="175"/>
      <c r="I63" s="177">
        <f>+I56</f>
        <v>18500</v>
      </c>
      <c r="J63" s="175"/>
    </row>
    <row r="64" spans="1:10" ht="41.25" customHeight="1">
      <c r="A64" s="212">
        <v>1</v>
      </c>
      <c r="B64" s="258" t="s">
        <v>218</v>
      </c>
      <c r="C64" s="258"/>
      <c r="D64" s="213"/>
      <c r="E64" s="213"/>
      <c r="G64" s="230" t="s">
        <v>252</v>
      </c>
      <c r="H64" s="217"/>
      <c r="I64" s="231" t="str">
        <f>+E35</f>
        <v>1980*</v>
      </c>
    </row>
    <row r="65" spans="1:10">
      <c r="A65" s="56"/>
      <c r="B65" s="165" t="s">
        <v>175</v>
      </c>
      <c r="F65" s="62"/>
      <c r="G65" s="172">
        <v>-1900</v>
      </c>
      <c r="I65" s="232">
        <v>-1950</v>
      </c>
    </row>
    <row r="66" spans="1:10">
      <c r="A66" s="56">
        <v>2</v>
      </c>
      <c r="B66" s="56" t="s">
        <v>166</v>
      </c>
      <c r="F66" s="62"/>
      <c r="G66" s="172"/>
      <c r="I66" s="172"/>
    </row>
    <row r="67" spans="1:10">
      <c r="A67" s="56">
        <v>3</v>
      </c>
      <c r="B67" s="56" t="s">
        <v>167</v>
      </c>
      <c r="F67" s="62"/>
      <c r="G67" s="172">
        <f>+D37</f>
        <v>0</v>
      </c>
      <c r="I67" s="172">
        <f>+E37</f>
        <v>1650</v>
      </c>
    </row>
    <row r="68" spans="1:10">
      <c r="A68" s="170">
        <v>4</v>
      </c>
      <c r="B68" s="56" t="s">
        <v>172</v>
      </c>
      <c r="F68" s="62"/>
      <c r="G68" s="172">
        <f>+D38</f>
        <v>285</v>
      </c>
      <c r="I68" s="172">
        <f>+E38</f>
        <v>285</v>
      </c>
    </row>
    <row r="69" spans="1:10">
      <c r="A69" s="233"/>
      <c r="B69" s="233" t="s">
        <v>173</v>
      </c>
      <c r="C69" s="233"/>
      <c r="D69" s="234"/>
      <c r="E69" s="234"/>
      <c r="F69" s="233"/>
      <c r="G69" s="227">
        <v>1795</v>
      </c>
      <c r="H69" s="234"/>
      <c r="I69" s="227">
        <v>1965</v>
      </c>
    </row>
    <row r="70" spans="1:10">
      <c r="A70" s="233"/>
      <c r="B70" s="233" t="s">
        <v>258</v>
      </c>
      <c r="C70" s="233"/>
      <c r="D70" s="234"/>
      <c r="E70" s="234"/>
      <c r="F70" s="233"/>
      <c r="G70" s="227"/>
      <c r="H70" s="234"/>
      <c r="I70" s="227"/>
    </row>
    <row r="71" spans="1:10" ht="8.25" customHeight="1">
      <c r="B71" s="147"/>
      <c r="F71" s="62"/>
      <c r="G71" s="180"/>
      <c r="I71" s="180"/>
    </row>
    <row r="72" spans="1:10">
      <c r="A72" s="62"/>
      <c r="B72" s="62" t="s">
        <v>123</v>
      </c>
      <c r="C72" s="62"/>
      <c r="F72" s="62"/>
      <c r="G72" s="72">
        <f>SUM(G69:G71)</f>
        <v>1795</v>
      </c>
      <c r="I72" s="72">
        <f>SUM(I69:I71)</f>
        <v>1965</v>
      </c>
    </row>
    <row r="73" spans="1:10">
      <c r="A73" s="62"/>
      <c r="B73" s="62" t="s">
        <v>152</v>
      </c>
      <c r="C73" s="62"/>
      <c r="F73" s="62"/>
      <c r="G73" s="228" t="s">
        <v>260</v>
      </c>
      <c r="I73" s="228" t="s">
        <v>255</v>
      </c>
    </row>
    <row r="74" spans="1:10" ht="15.75" thickBot="1">
      <c r="A74" s="62"/>
      <c r="B74" s="62" t="s">
        <v>122</v>
      </c>
      <c r="C74" s="62"/>
      <c r="F74" s="62"/>
      <c r="G74" s="179">
        <f>+D43</f>
        <v>0</v>
      </c>
      <c r="I74" s="72">
        <f>+E43</f>
        <v>0</v>
      </c>
    </row>
    <row r="75" spans="1:10" ht="16.5" thickBot="1">
      <c r="A75" s="76"/>
      <c r="B75" s="77" t="s">
        <v>151</v>
      </c>
      <c r="C75" s="77"/>
      <c r="D75" s="181"/>
      <c r="E75" s="181"/>
      <c r="F75" s="67"/>
      <c r="G75" s="68">
        <v>1960</v>
      </c>
      <c r="H75" s="181"/>
      <c r="I75" s="68">
        <v>2108</v>
      </c>
      <c r="J75" s="181"/>
    </row>
    <row r="76" spans="1:10" ht="15.75">
      <c r="B76" s="223" t="s">
        <v>259</v>
      </c>
      <c r="C76" s="223"/>
      <c r="D76" s="187"/>
      <c r="E76" s="187"/>
      <c r="F76" s="62"/>
      <c r="G76" s="182"/>
      <c r="H76" s="182"/>
      <c r="I76" s="182"/>
      <c r="J76" s="182"/>
    </row>
    <row r="77" spans="1:10" ht="15.75">
      <c r="B77" s="223" t="s">
        <v>254</v>
      </c>
      <c r="C77" s="223"/>
      <c r="D77" s="187"/>
      <c r="E77" s="187"/>
    </row>
    <row r="78" spans="1:10" ht="15.75">
      <c r="A78" s="151"/>
    </row>
  </sheetData>
  <mergeCells count="22">
    <mergeCell ref="I1:I2"/>
    <mergeCell ref="B16:C16"/>
    <mergeCell ref="D1:E1"/>
    <mergeCell ref="G1:G2"/>
    <mergeCell ref="A1:C2"/>
    <mergeCell ref="B12:C12"/>
    <mergeCell ref="B64:C64"/>
    <mergeCell ref="B21:C21"/>
    <mergeCell ref="B14:C14"/>
    <mergeCell ref="B15:C15"/>
    <mergeCell ref="B6:C6"/>
    <mergeCell ref="B7:C7"/>
    <mergeCell ref="B9:C9"/>
    <mergeCell ref="B13:C13"/>
    <mergeCell ref="A24:J24"/>
    <mergeCell ref="B19:C19"/>
    <mergeCell ref="G53:G55"/>
    <mergeCell ref="I53:I55"/>
    <mergeCell ref="A52:J52"/>
    <mergeCell ref="A50:J50"/>
    <mergeCell ref="D33:E33"/>
    <mergeCell ref="B35:C35"/>
  </mergeCells>
  <phoneticPr fontId="39" type="noConversion"/>
  <pageMargins left="0.24" right="0.24" top="0.32" bottom="0.25" header="0.25" footer="0.18"/>
  <pageSetup paperSize="9" orientation="portrait" r:id="rId1"/>
</worksheet>
</file>

<file path=xl/worksheets/sheet3.xml><?xml version="1.0" encoding="utf-8"?>
<worksheet xmlns="http://schemas.openxmlformats.org/spreadsheetml/2006/main" xmlns:r="http://schemas.openxmlformats.org/officeDocument/2006/relationships">
  <dimension ref="A1:I103"/>
  <sheetViews>
    <sheetView tabSelected="1" zoomScaleNormal="100" workbookViewId="0">
      <selection activeCell="B11" sqref="B11"/>
    </sheetView>
  </sheetViews>
  <sheetFormatPr defaultRowHeight="15"/>
  <cols>
    <col min="1" max="1" width="3.85546875" customWidth="1"/>
    <col min="2" max="2" width="27.5703125" customWidth="1"/>
    <col min="3" max="3" width="14" customWidth="1"/>
    <col min="4" max="4" width="12" customWidth="1"/>
    <col min="5" max="5" width="13.42578125" customWidth="1"/>
    <col min="6" max="6" width="13.140625" customWidth="1"/>
    <col min="7" max="7" width="12.5703125" customWidth="1"/>
    <col min="8" max="8" width="9" customWidth="1"/>
    <col min="9" max="9" width="11.5703125" customWidth="1"/>
    <col min="10" max="10" width="11.140625" bestFit="1" customWidth="1"/>
  </cols>
  <sheetData>
    <row r="1" spans="1:9" ht="18.75">
      <c r="A1" s="186" t="s">
        <v>21</v>
      </c>
    </row>
    <row r="2" spans="1:9" ht="31.5" customHeight="1">
      <c r="A2" s="255" t="s">
        <v>264</v>
      </c>
      <c r="B2" s="255"/>
      <c r="C2" s="255"/>
      <c r="D2" s="255"/>
      <c r="E2" s="255"/>
      <c r="F2" s="255"/>
      <c r="G2" s="255"/>
      <c r="H2" s="255"/>
      <c r="I2" s="255"/>
    </row>
    <row r="3" spans="1:9">
      <c r="A3" s="1" t="s">
        <v>0</v>
      </c>
      <c r="B3" t="s">
        <v>7</v>
      </c>
      <c r="C3" s="1"/>
      <c r="D3" s="5" t="s">
        <v>70</v>
      </c>
      <c r="E3" t="s">
        <v>105</v>
      </c>
      <c r="H3" s="6">
        <v>0.8</v>
      </c>
    </row>
    <row r="4" spans="1:9">
      <c r="A4" s="1"/>
      <c r="B4" t="s">
        <v>2</v>
      </c>
      <c r="C4" s="2">
        <v>0.35</v>
      </c>
      <c r="E4" t="s">
        <v>106</v>
      </c>
    </row>
    <row r="5" spans="1:9">
      <c r="A5" s="1"/>
      <c r="B5" t="s">
        <v>1</v>
      </c>
      <c r="C5" s="2">
        <v>0.32</v>
      </c>
      <c r="E5" t="s">
        <v>71</v>
      </c>
    </row>
    <row r="6" spans="1:9">
      <c r="A6" s="1"/>
      <c r="B6" t="s">
        <v>3</v>
      </c>
      <c r="C6" s="2">
        <v>0.25</v>
      </c>
      <c r="D6" s="9"/>
      <c r="E6" s="115" t="s">
        <v>29</v>
      </c>
      <c r="F6" s="9"/>
      <c r="G6" s="9"/>
      <c r="H6" s="9"/>
    </row>
    <row r="7" spans="1:9">
      <c r="A7" s="1"/>
      <c r="B7" t="s">
        <v>4</v>
      </c>
      <c r="C7" s="2">
        <v>0.08</v>
      </c>
      <c r="D7" s="38" t="s">
        <v>16</v>
      </c>
      <c r="E7" s="10" t="s">
        <v>30</v>
      </c>
      <c r="F7" s="9"/>
      <c r="G7" s="9"/>
      <c r="H7" s="9"/>
    </row>
    <row r="8" spans="1:9">
      <c r="A8" s="1" t="s">
        <v>5</v>
      </c>
      <c r="B8" t="s">
        <v>11</v>
      </c>
      <c r="C8" s="4">
        <v>500000</v>
      </c>
      <c r="D8" s="38" t="s">
        <v>31</v>
      </c>
      <c r="E8" s="10" t="s">
        <v>32</v>
      </c>
      <c r="F8" s="9"/>
      <c r="G8" s="9"/>
      <c r="H8" s="9"/>
    </row>
    <row r="9" spans="1:9">
      <c r="A9" s="1" t="s">
        <v>8</v>
      </c>
      <c r="B9" t="s">
        <v>69</v>
      </c>
      <c r="C9" s="4">
        <v>45000</v>
      </c>
      <c r="D9" s="9"/>
      <c r="E9" s="9"/>
      <c r="F9" s="10" t="str">
        <f>+B4</f>
        <v>Π. Γεωργίου</v>
      </c>
      <c r="G9" s="10" t="s">
        <v>17</v>
      </c>
      <c r="H9" s="12">
        <v>15000</v>
      </c>
    </row>
    <row r="10" spans="1:9">
      <c r="A10" s="1" t="s">
        <v>6</v>
      </c>
      <c r="B10" t="s">
        <v>28</v>
      </c>
      <c r="C10" s="4">
        <v>22000</v>
      </c>
      <c r="D10" s="9"/>
      <c r="E10" s="9"/>
      <c r="F10" s="10" t="str">
        <f>+B5</f>
        <v>Χ. Γεωργίου</v>
      </c>
      <c r="G10" s="10" t="s">
        <v>18</v>
      </c>
      <c r="H10" s="12">
        <v>10000</v>
      </c>
    </row>
    <row r="11" spans="1:9">
      <c r="A11" s="1" t="s">
        <v>9</v>
      </c>
      <c r="B11" t="s">
        <v>266</v>
      </c>
      <c r="C11" s="4">
        <v>800</v>
      </c>
      <c r="D11" s="9"/>
      <c r="E11" s="9"/>
      <c r="F11" s="10" t="str">
        <f>+B6</f>
        <v>Δ. Γεωργίου</v>
      </c>
      <c r="G11" s="10" t="s">
        <v>19</v>
      </c>
      <c r="H11" s="12">
        <v>7000</v>
      </c>
    </row>
    <row r="12" spans="1:9">
      <c r="A12" s="1" t="s">
        <v>10</v>
      </c>
      <c r="B12" t="s">
        <v>27</v>
      </c>
      <c r="C12" s="4">
        <f>SUM(H9:H12)</f>
        <v>39000</v>
      </c>
      <c r="D12" s="9"/>
      <c r="E12" s="9"/>
      <c r="F12" s="116" t="str">
        <f>+B7</f>
        <v>Α. Στεφάνου</v>
      </c>
      <c r="G12" s="116" t="s">
        <v>19</v>
      </c>
      <c r="H12" s="114">
        <v>7000</v>
      </c>
    </row>
    <row r="13" spans="1:9" ht="16.5" customHeight="1">
      <c r="A13" s="1" t="s">
        <v>25</v>
      </c>
      <c r="B13" s="112" t="s">
        <v>134</v>
      </c>
      <c r="C13" s="113">
        <v>50000</v>
      </c>
      <c r="D13" s="38" t="s">
        <v>55</v>
      </c>
      <c r="E13" s="10" t="s">
        <v>135</v>
      </c>
      <c r="F13" s="9"/>
      <c r="G13" s="9"/>
      <c r="H13" s="9"/>
    </row>
    <row r="14" spans="1:9">
      <c r="A14" s="8" t="s">
        <v>12</v>
      </c>
    </row>
    <row r="15" spans="1:9">
      <c r="A15" s="15" t="s">
        <v>136</v>
      </c>
      <c r="B15" s="15"/>
      <c r="C15" s="15"/>
      <c r="D15" s="15"/>
      <c r="E15" s="15"/>
      <c r="F15" s="15"/>
      <c r="G15" s="15"/>
    </row>
    <row r="16" spans="1:9">
      <c r="A16" s="200" t="s">
        <v>13</v>
      </c>
      <c r="B16" s="15" t="s">
        <v>34</v>
      </c>
      <c r="C16" s="15"/>
      <c r="D16" s="15"/>
      <c r="E16" s="14"/>
      <c r="F16" s="15"/>
      <c r="G16" s="15"/>
    </row>
    <row r="17" spans="1:9" ht="45" customHeight="1">
      <c r="A17" s="201" t="s">
        <v>14</v>
      </c>
      <c r="B17" s="277" t="s">
        <v>261</v>
      </c>
      <c r="C17" s="277"/>
      <c r="D17" s="277"/>
      <c r="E17" s="277"/>
      <c r="F17" s="277"/>
      <c r="G17" s="277"/>
      <c r="H17" s="277"/>
      <c r="I17" s="277"/>
    </row>
    <row r="18" spans="1:9" ht="32.25" customHeight="1">
      <c r="A18" s="201" t="s">
        <v>15</v>
      </c>
      <c r="B18" s="276" t="s">
        <v>60</v>
      </c>
      <c r="C18" s="276"/>
      <c r="D18" s="276"/>
      <c r="E18" s="276"/>
      <c r="F18" s="276"/>
      <c r="G18" s="276"/>
      <c r="H18" s="276"/>
      <c r="I18" s="276"/>
    </row>
    <row r="19" spans="1:9" ht="33.75" customHeight="1">
      <c r="A19" s="201" t="s">
        <v>20</v>
      </c>
      <c r="B19" s="276" t="s">
        <v>126</v>
      </c>
      <c r="C19" s="276"/>
      <c r="D19" s="276"/>
      <c r="E19" s="276"/>
      <c r="F19" s="276"/>
      <c r="G19" s="276"/>
      <c r="H19" s="276"/>
      <c r="I19" s="276"/>
    </row>
    <row r="20" spans="1:9" ht="34.5" customHeight="1">
      <c r="A20" s="201" t="s">
        <v>22</v>
      </c>
      <c r="B20" s="276" t="s">
        <v>40</v>
      </c>
      <c r="C20" s="276" t="s">
        <v>21</v>
      </c>
      <c r="D20" s="276"/>
      <c r="E20" s="276"/>
      <c r="F20" s="276"/>
      <c r="G20" s="276"/>
      <c r="H20" s="276"/>
      <c r="I20" s="276"/>
    </row>
    <row r="21" spans="1:9">
      <c r="F21" s="3"/>
    </row>
    <row r="22" spans="1:9">
      <c r="A22" s="11" t="s">
        <v>23</v>
      </c>
    </row>
    <row r="23" spans="1:9" s="11" customFormat="1">
      <c r="A23" s="11" t="str">
        <f>+'ΦΟΡΟΛ ΑΕ'!A16</f>
        <v>α.</v>
      </c>
      <c r="B23" s="8" t="str">
        <f>+'ΦΟΡΟΛ ΑΕ'!B16</f>
        <v xml:space="preserve">Να υπολογιστεί ο Φόρος εισοδήματος της ΑΕ </v>
      </c>
    </row>
    <row r="24" spans="1:9">
      <c r="B24" t="str">
        <f>+'ΦΟΡΟΛ ΑΕ'!B8</f>
        <v>Καθαρά Κέρδη πρό Φόρων</v>
      </c>
      <c r="F24" s="3">
        <f>+'ΦΟΡΟΛ ΑΕ'!C8</f>
        <v>500000</v>
      </c>
    </row>
    <row r="25" spans="1:9">
      <c r="B25" t="s">
        <v>26</v>
      </c>
      <c r="F25" s="3">
        <f>+'ΦΟΡΟΛ ΑΕ'!C10</f>
        <v>22000</v>
      </c>
    </row>
    <row r="26" spans="1:9">
      <c r="B26" s="42" t="s">
        <v>141</v>
      </c>
      <c r="F26" s="3">
        <f>-'ΦΟΡΟΛ ΑΕ'!C13</f>
        <v>-50000</v>
      </c>
    </row>
    <row r="27" spans="1:9" ht="15.75" thickBot="1">
      <c r="B27" t="s">
        <v>24</v>
      </c>
      <c r="F27" s="3">
        <f>SUM(F24:F26)</f>
        <v>472000</v>
      </c>
    </row>
    <row r="28" spans="1:9" ht="15.75" thickBot="1">
      <c r="B28" s="13" t="s">
        <v>33</v>
      </c>
      <c r="E28" s="2">
        <f>+ΚΛΙΜΑΚΕΣ!C32</f>
        <v>0.28999999999999998</v>
      </c>
      <c r="F28" s="26">
        <f>+F27*E28</f>
        <v>136880</v>
      </c>
    </row>
    <row r="29" spans="1:9">
      <c r="B29" s="13"/>
      <c r="E29" s="2"/>
      <c r="F29" s="36"/>
    </row>
    <row r="30" spans="1:9" ht="15.75" thickBot="1">
      <c r="F30" s="3"/>
    </row>
    <row r="31" spans="1:9">
      <c r="A31" t="str">
        <f>+'ΦΟΡΟΛ ΑΕ'!A17</f>
        <v>β.</v>
      </c>
      <c r="B31" s="24" t="s">
        <v>39</v>
      </c>
      <c r="C31" s="19"/>
      <c r="D31" s="19"/>
      <c r="E31" s="149"/>
      <c r="F31" s="27"/>
      <c r="G31" s="28"/>
    </row>
    <row r="32" spans="1:9">
      <c r="B32" s="20"/>
      <c r="C32" s="16" t="s">
        <v>41</v>
      </c>
      <c r="D32" s="16"/>
      <c r="E32" s="16"/>
      <c r="F32" s="29"/>
      <c r="G32" s="30">
        <f>+F24</f>
        <v>500000</v>
      </c>
    </row>
    <row r="33" spans="2:7">
      <c r="B33" s="20"/>
      <c r="C33" s="16" t="s">
        <v>42</v>
      </c>
      <c r="D33" s="16"/>
      <c r="E33" s="16"/>
      <c r="F33" s="29"/>
      <c r="G33" s="31">
        <f>+'ΦΟΡΟΛ ΑΕ'!C11</f>
        <v>800</v>
      </c>
    </row>
    <row r="34" spans="2:7">
      <c r="B34" s="20"/>
      <c r="C34" s="16" t="s">
        <v>43</v>
      </c>
      <c r="D34" s="16"/>
      <c r="E34" s="16"/>
      <c r="F34" s="29"/>
      <c r="G34" s="30">
        <f>SUM(G32:G33)</f>
        <v>500800</v>
      </c>
    </row>
    <row r="35" spans="2:7">
      <c r="B35" s="20"/>
      <c r="C35" s="16" t="s">
        <v>21</v>
      </c>
      <c r="D35" s="16"/>
      <c r="E35" s="16"/>
      <c r="F35" s="29"/>
      <c r="G35" s="30"/>
    </row>
    <row r="36" spans="2:7">
      <c r="B36" s="20"/>
      <c r="C36" s="16" t="s">
        <v>44</v>
      </c>
      <c r="D36" s="16"/>
      <c r="E36" s="16"/>
      <c r="F36" s="29"/>
      <c r="G36" s="30">
        <f>+F28</f>
        <v>136880</v>
      </c>
    </row>
    <row r="37" spans="2:7">
      <c r="B37" s="20"/>
      <c r="C37" s="16" t="s">
        <v>45</v>
      </c>
      <c r="D37" s="16"/>
      <c r="E37" s="16"/>
      <c r="F37" s="29"/>
      <c r="G37" s="31">
        <v>0</v>
      </c>
    </row>
    <row r="38" spans="2:7">
      <c r="B38" s="20"/>
      <c r="C38" s="16"/>
      <c r="D38" s="16"/>
      <c r="E38" s="16"/>
      <c r="F38" s="29"/>
      <c r="G38" s="30"/>
    </row>
    <row r="39" spans="2:7" ht="15.75" thickBot="1">
      <c r="B39" s="20" t="s">
        <v>46</v>
      </c>
      <c r="C39" s="16"/>
      <c r="D39" s="16"/>
      <c r="E39" s="16"/>
      <c r="F39" s="29"/>
      <c r="G39" s="32">
        <f>+G34-G36</f>
        <v>363920</v>
      </c>
    </row>
    <row r="40" spans="2:7" ht="15.75" thickTop="1">
      <c r="B40" s="20"/>
      <c r="C40" s="16"/>
      <c r="D40" s="16"/>
      <c r="E40" s="16"/>
      <c r="F40" s="29"/>
      <c r="G40" s="30"/>
    </row>
    <row r="41" spans="2:7">
      <c r="B41" s="20" t="s">
        <v>47</v>
      </c>
      <c r="C41" s="16"/>
      <c r="D41" s="16"/>
      <c r="E41" s="16"/>
      <c r="F41" s="29"/>
      <c r="G41" s="30"/>
    </row>
    <row r="42" spans="2:7">
      <c r="B42" s="20"/>
      <c r="C42" s="16" t="s">
        <v>50</v>
      </c>
      <c r="D42" s="16"/>
      <c r="E42" s="16"/>
      <c r="F42" s="29"/>
      <c r="G42" s="30">
        <f>+D54</f>
        <v>17750</v>
      </c>
    </row>
    <row r="43" spans="2:7">
      <c r="B43" s="20"/>
      <c r="C43" s="16" t="s">
        <v>51</v>
      </c>
      <c r="D43" s="16"/>
      <c r="E43" s="16"/>
      <c r="F43" s="29"/>
      <c r="G43" s="30">
        <f>+D58</f>
        <v>118037.49999999999</v>
      </c>
    </row>
    <row r="44" spans="2:7">
      <c r="B44" s="20"/>
      <c r="C44" s="16" t="s">
        <v>48</v>
      </c>
      <c r="D44" s="16"/>
      <c r="E44" s="16"/>
      <c r="F44" s="29"/>
      <c r="G44" s="30">
        <f>+'ΦΟΡΟΛ ΑΕ'!C12</f>
        <v>39000</v>
      </c>
    </row>
    <row r="45" spans="2:7">
      <c r="B45" s="20"/>
      <c r="C45" s="16" t="s">
        <v>49</v>
      </c>
      <c r="D45" s="16"/>
      <c r="E45" s="16"/>
      <c r="F45" s="29"/>
      <c r="G45" s="30">
        <f>+'ΦΟΡΟΛ ΑΕ'!C13</f>
        <v>50000</v>
      </c>
    </row>
    <row r="46" spans="2:7">
      <c r="B46" s="20"/>
      <c r="C46" s="16" t="s">
        <v>56</v>
      </c>
      <c r="D46" s="16"/>
      <c r="E46" s="16"/>
      <c r="F46" s="29"/>
      <c r="G46" s="30">
        <f>+I59</f>
        <v>111306</v>
      </c>
    </row>
    <row r="47" spans="2:7">
      <c r="B47" s="20"/>
      <c r="C47" s="16" t="s">
        <v>58</v>
      </c>
      <c r="D47" s="16"/>
      <c r="E47" s="16"/>
      <c r="F47" s="29"/>
      <c r="G47" s="31">
        <f>+I60</f>
        <v>27826.5</v>
      </c>
    </row>
    <row r="48" spans="2:7">
      <c r="B48" s="20"/>
      <c r="C48" s="16"/>
      <c r="D48" s="16"/>
      <c r="E48" s="16"/>
      <c r="F48" s="29"/>
      <c r="G48" s="30"/>
    </row>
    <row r="49" spans="1:9" ht="15.75" thickBot="1">
      <c r="B49" s="20"/>
      <c r="C49" s="16"/>
      <c r="D49" s="16"/>
      <c r="E49" s="16"/>
      <c r="F49" s="29"/>
      <c r="G49" s="32">
        <f>SUM(G42:G48)</f>
        <v>363920</v>
      </c>
    </row>
    <row r="50" spans="1:9" ht="16.5" thickTop="1" thickBot="1">
      <c r="B50" s="21"/>
      <c r="C50" s="22"/>
      <c r="D50" s="22"/>
      <c r="E50" s="22"/>
      <c r="F50" s="22"/>
      <c r="G50" s="23"/>
    </row>
    <row r="51" spans="1:9">
      <c r="A51" s="38" t="s">
        <v>16</v>
      </c>
      <c r="B51" s="10" t="str">
        <f>+B24</f>
        <v>Καθαρά Κέρδη πρό Φόρων</v>
      </c>
      <c r="C51" s="10"/>
      <c r="D51" s="33">
        <f>+F24</f>
        <v>500000</v>
      </c>
      <c r="E51" s="38" t="s">
        <v>55</v>
      </c>
      <c r="F51" s="10" t="str">
        <f>+B51</f>
        <v>Καθαρά Κέρδη πρό Φόρων</v>
      </c>
      <c r="I51" s="33">
        <f>+D51</f>
        <v>500000</v>
      </c>
    </row>
    <row r="52" spans="1:9">
      <c r="A52" s="9"/>
      <c r="B52" s="17" t="str">
        <f>+B28</f>
        <v>Φόρος Εισοδήματος</v>
      </c>
      <c r="C52" s="18">
        <f>+E28</f>
        <v>0.28999999999999998</v>
      </c>
      <c r="D52" s="34">
        <f>-C52*D51</f>
        <v>-145000</v>
      </c>
      <c r="E52" s="9"/>
      <c r="F52" s="304" t="s">
        <v>265</v>
      </c>
      <c r="I52" s="33">
        <f>+G33</f>
        <v>800</v>
      </c>
    </row>
    <row r="53" spans="1:9">
      <c r="A53" s="9"/>
      <c r="B53" s="10" t="s">
        <v>52</v>
      </c>
      <c r="C53" s="10"/>
      <c r="D53" s="33">
        <f>SUM(D51:D52)</f>
        <v>355000</v>
      </c>
      <c r="E53" s="9"/>
      <c r="F53" s="17" t="str">
        <f>+B52</f>
        <v>Φόρος Εισοδήματος</v>
      </c>
      <c r="I53" s="33">
        <f>-G36</f>
        <v>-136880</v>
      </c>
    </row>
    <row r="54" spans="1:9">
      <c r="A54" s="9"/>
      <c r="B54" s="10" t="s">
        <v>38</v>
      </c>
      <c r="C54" s="18">
        <v>0.05</v>
      </c>
      <c r="D54" s="35">
        <f>+D53*C54</f>
        <v>17750</v>
      </c>
      <c r="E54" s="9"/>
      <c r="F54" s="10" t="str">
        <f>+B54</f>
        <v>Τακτικό Αποθεματικό</v>
      </c>
      <c r="I54" s="33">
        <f>-D54</f>
        <v>-17750</v>
      </c>
    </row>
    <row r="55" spans="1:9">
      <c r="A55" s="38" t="s">
        <v>31</v>
      </c>
      <c r="B55" s="10" t="str">
        <f>+B53</f>
        <v>Καθαρά Κέρδη μετά από Φόρους</v>
      </c>
      <c r="D55" s="33">
        <f>+D53</f>
        <v>355000</v>
      </c>
      <c r="E55" s="9"/>
      <c r="F55" s="10" t="str">
        <f>+B58</f>
        <v>Α' Μέρισμα</v>
      </c>
      <c r="I55" s="33">
        <f>-D58</f>
        <v>-118037.49999999999</v>
      </c>
    </row>
    <row r="56" spans="1:9">
      <c r="B56" s="10" t="str">
        <f>+B54</f>
        <v>Τακτικό Αποθεματικό</v>
      </c>
      <c r="D56" s="34">
        <f>-D54</f>
        <v>-17750</v>
      </c>
      <c r="E56" s="9"/>
      <c r="F56" s="10" t="s">
        <v>59</v>
      </c>
      <c r="I56" s="33">
        <f>-'ΦΟΡΟΛ ΑΕ'!C12</f>
        <v>-39000</v>
      </c>
    </row>
    <row r="57" spans="1:9">
      <c r="B57" s="10"/>
      <c r="D57" s="33">
        <f>SUM(D55:D56)</f>
        <v>337250</v>
      </c>
      <c r="E57" s="9"/>
      <c r="F57" s="10" t="s">
        <v>53</v>
      </c>
      <c r="I57" s="34">
        <f>-G45</f>
        <v>-50000</v>
      </c>
    </row>
    <row r="58" spans="1:9">
      <c r="B58" s="10" t="s">
        <v>54</v>
      </c>
      <c r="C58" s="18">
        <f>+ΚΛΙΜΑΚΕΣ!F37</f>
        <v>0.35</v>
      </c>
      <c r="D58" s="35">
        <f>+D57*C58</f>
        <v>118037.49999999999</v>
      </c>
      <c r="E58" s="9"/>
      <c r="F58" s="10"/>
      <c r="I58" s="33">
        <f>SUM(I51:I57)</f>
        <v>139132.5</v>
      </c>
    </row>
    <row r="59" spans="1:9">
      <c r="E59" s="9"/>
      <c r="F59" s="10" t="s">
        <v>57</v>
      </c>
      <c r="H59" s="18">
        <f>+'ΦΟΡΟΛ ΑΕ'!H3</f>
        <v>0.8</v>
      </c>
      <c r="I59" s="35">
        <f>+I58*H59</f>
        <v>111306</v>
      </c>
    </row>
    <row r="60" spans="1:9">
      <c r="E60" s="38" t="s">
        <v>145</v>
      </c>
      <c r="F60" s="10" t="s">
        <v>137</v>
      </c>
      <c r="H60" s="37">
        <v>40908</v>
      </c>
      <c r="I60" s="35">
        <f>+I58-I59</f>
        <v>27826.5</v>
      </c>
    </row>
    <row r="62" spans="1:9" s="11" customFormat="1">
      <c r="A62" s="11" t="str">
        <f>+'ΦΟΡΟΛ ΑΕ'!A18</f>
        <v>γ.</v>
      </c>
      <c r="B62" s="11" t="s">
        <v>236</v>
      </c>
    </row>
    <row r="63" spans="1:9">
      <c r="B63" t="s">
        <v>61</v>
      </c>
    </row>
    <row r="64" spans="1:9" s="60" customFormat="1" ht="25.5">
      <c r="C64" s="143" t="s">
        <v>62</v>
      </c>
      <c r="D64" s="143"/>
      <c r="E64" s="143" t="s">
        <v>63</v>
      </c>
      <c r="F64" s="143" t="s">
        <v>142</v>
      </c>
      <c r="G64" s="143" t="s">
        <v>64</v>
      </c>
    </row>
    <row r="65" spans="1:7">
      <c r="C65" t="str">
        <f>+'ΦΟΡΟΛ ΑΕ'!F9</f>
        <v>Π. Γεωργίου</v>
      </c>
      <c r="D65" s="144" t="str">
        <f>+'ΦΟΡΟΛ ΑΕ'!G9</f>
        <v>Πρόεδρος</v>
      </c>
      <c r="E65" s="3">
        <f>+'ΦΟΡΟΛ ΑΕ'!H9</f>
        <v>15000</v>
      </c>
      <c r="F65" s="3">
        <f>25%*'ΦΟΡΟΛ ΑΕ'!E65</f>
        <v>3750</v>
      </c>
      <c r="G65" s="3">
        <f>+E65-F65</f>
        <v>11250</v>
      </c>
    </row>
    <row r="66" spans="1:7">
      <c r="C66" t="str">
        <f>+'ΦΟΡΟΛ ΑΕ'!F10</f>
        <v>Χ. Γεωργίου</v>
      </c>
      <c r="D66" s="144" t="str">
        <f>+'ΦΟΡΟΛ ΑΕ'!G10</f>
        <v>Αντιπρόεδρος</v>
      </c>
      <c r="E66" s="3">
        <f>+'ΦΟΡΟΛ ΑΕ'!H10</f>
        <v>10000</v>
      </c>
      <c r="F66" s="3">
        <f>25%*'ΦΟΡΟΛ ΑΕ'!E66</f>
        <v>2500</v>
      </c>
      <c r="G66" s="3">
        <f>+E66-F66</f>
        <v>7500</v>
      </c>
    </row>
    <row r="67" spans="1:7">
      <c r="C67" t="str">
        <f>+'ΦΟΡΟΛ ΑΕ'!F11</f>
        <v>Δ. Γεωργίου</v>
      </c>
      <c r="D67" s="144" t="str">
        <f>+'ΦΟΡΟΛ ΑΕ'!G11</f>
        <v>Μέλος</v>
      </c>
      <c r="E67" s="3">
        <f>+'ΦΟΡΟΛ ΑΕ'!H11</f>
        <v>7000</v>
      </c>
      <c r="F67" s="3">
        <f>25%*'ΦΟΡΟΛ ΑΕ'!E67</f>
        <v>1750</v>
      </c>
      <c r="G67" s="3">
        <f>+E67-F67</f>
        <v>5250</v>
      </c>
    </row>
    <row r="68" spans="1:7">
      <c r="C68" t="str">
        <f>+'ΦΟΡΟΛ ΑΕ'!F12</f>
        <v>Α. Στεφάνου</v>
      </c>
      <c r="D68" s="144" t="str">
        <f>+'ΦΟΡΟΛ ΑΕ'!G12</f>
        <v>Μέλος</v>
      </c>
      <c r="E68" s="25">
        <f>+'ΦΟΡΟΛ ΑΕ'!H12</f>
        <v>7000</v>
      </c>
      <c r="F68" s="25">
        <f>25%*'ΦΟΡΟΛ ΑΕ'!E68</f>
        <v>1750</v>
      </c>
      <c r="G68" s="25">
        <f>+E68-F68</f>
        <v>5250</v>
      </c>
    </row>
    <row r="69" spans="1:7">
      <c r="E69" s="3">
        <f>SUM(E65:E68)</f>
        <v>39000</v>
      </c>
      <c r="F69" s="3">
        <f>SUM(F65:F68)</f>
        <v>9750</v>
      </c>
      <c r="G69" s="3">
        <f>SUM(G65:G68)</f>
        <v>29250</v>
      </c>
    </row>
    <row r="70" spans="1:7">
      <c r="A70" t="s">
        <v>146</v>
      </c>
      <c r="C70" s="150">
        <v>1.2E-2</v>
      </c>
      <c r="D70" s="3">
        <f>+C70*E69</f>
        <v>468</v>
      </c>
      <c r="G70" s="3"/>
    </row>
    <row r="71" spans="1:7">
      <c r="B71" t="s">
        <v>138</v>
      </c>
    </row>
    <row r="72" spans="1:7" s="60" customFormat="1" ht="25.5">
      <c r="C72" s="143" t="s">
        <v>65</v>
      </c>
      <c r="D72" s="143" t="s">
        <v>66</v>
      </c>
      <c r="E72" s="143" t="s">
        <v>67</v>
      </c>
      <c r="F72" s="143" t="s">
        <v>245</v>
      </c>
      <c r="G72" s="143" t="s">
        <v>68</v>
      </c>
    </row>
    <row r="73" spans="1:7">
      <c r="C73" t="str">
        <f>+'ΦΟΡΟΛ ΑΕ'!B4</f>
        <v>Π. Γεωργίου</v>
      </c>
      <c r="D73" s="117">
        <f>+'ΦΟΡΟΛ ΑΕ'!C4</f>
        <v>0.35</v>
      </c>
      <c r="E73" s="3">
        <f>+$G$43*D73</f>
        <v>41313.124999999993</v>
      </c>
      <c r="F73" s="3">
        <f>+ΚΛΙΜΑΚΕΣ!$C$33*'ΦΟΡΟΛ ΑΕ'!E73</f>
        <v>6196.9687499999991</v>
      </c>
      <c r="G73" s="3">
        <f>+E73-F73</f>
        <v>35116.156249999993</v>
      </c>
    </row>
    <row r="74" spans="1:7">
      <c r="C74" t="str">
        <f>+'ΦΟΡΟΛ ΑΕ'!B5</f>
        <v>Χ. Γεωργίου</v>
      </c>
      <c r="D74" s="117">
        <f>+'ΦΟΡΟΛ ΑΕ'!C5</f>
        <v>0.32</v>
      </c>
      <c r="E74" s="3">
        <f>+$G$43*D74</f>
        <v>37771.999999999993</v>
      </c>
      <c r="F74" s="3">
        <f>+ΚΛΙΜΑΚΕΣ!$C$33*'ΦΟΡΟΛ ΑΕ'!E74</f>
        <v>5665.7999999999984</v>
      </c>
      <c r="G74" s="3">
        <f>+E74-F74</f>
        <v>32106.199999999993</v>
      </c>
    </row>
    <row r="75" spans="1:7">
      <c r="C75" t="str">
        <f>+'ΦΟΡΟΛ ΑΕ'!B6</f>
        <v>Δ. Γεωργίου</v>
      </c>
      <c r="D75" s="117">
        <f>+'ΦΟΡΟΛ ΑΕ'!C6</f>
        <v>0.25</v>
      </c>
      <c r="E75" s="3">
        <f>+$G$43*D75</f>
        <v>29509.374999999996</v>
      </c>
      <c r="F75" s="3">
        <f>+ΚΛΙΜΑΚΕΣ!$C$33*'ΦΟΡΟΛ ΑΕ'!E75</f>
        <v>4426.4062499999991</v>
      </c>
      <c r="G75" s="3">
        <f>+E75-F75</f>
        <v>25082.968749999996</v>
      </c>
    </row>
    <row r="76" spans="1:7">
      <c r="C76" t="str">
        <f>+'ΦΟΡΟΛ ΑΕ'!B7</f>
        <v>Α. Στεφάνου</v>
      </c>
      <c r="D76" s="117">
        <f>+'ΦΟΡΟΛ ΑΕ'!C7</f>
        <v>0.08</v>
      </c>
      <c r="E76" s="25">
        <f>+$G$43*D76</f>
        <v>9442.9999999999982</v>
      </c>
      <c r="F76" s="25">
        <f>+ΚΛΙΜΑΚΕΣ!$C$33*'ΦΟΡΟΛ ΑΕ'!E76</f>
        <v>1416.4499999999996</v>
      </c>
      <c r="G76" s="25">
        <f>+E76-F76</f>
        <v>8026.5499999999984</v>
      </c>
    </row>
    <row r="77" spans="1:7">
      <c r="E77" s="3">
        <f>SUM(E73:E76)</f>
        <v>118037.49999999999</v>
      </c>
      <c r="F77" s="3">
        <f>SUM(F73:F76)</f>
        <v>17705.624999999996</v>
      </c>
      <c r="G77" s="3">
        <f>SUM(G73:G76)</f>
        <v>100331.87499999999</v>
      </c>
    </row>
    <row r="79" spans="1:7">
      <c r="A79" s="11" t="s">
        <v>20</v>
      </c>
      <c r="B79" s="8" t="s">
        <v>147</v>
      </c>
    </row>
    <row r="80" spans="1:7">
      <c r="A80" s="1" t="s">
        <v>0</v>
      </c>
      <c r="B80" s="7" t="str">
        <f>+B28</f>
        <v>Φόρος Εισοδήματος</v>
      </c>
    </row>
    <row r="81" spans="1:9">
      <c r="B81" t="s">
        <v>72</v>
      </c>
      <c r="E81" s="3">
        <f>+F28</f>
        <v>136880</v>
      </c>
    </row>
    <row r="82" spans="1:9">
      <c r="B82" t="s">
        <v>74</v>
      </c>
      <c r="D82" s="2">
        <f>+ΚΛΙΜΑΚΕΣ!F38</f>
        <v>1</v>
      </c>
      <c r="E82" s="3">
        <f>+E81*D82</f>
        <v>136880</v>
      </c>
    </row>
    <row r="83" spans="1:9">
      <c r="B83" t="s">
        <v>73</v>
      </c>
      <c r="E83" s="25">
        <f>-'ΦΟΡΟΛ ΑΕ'!C9</f>
        <v>-45000</v>
      </c>
    </row>
    <row r="84" spans="1:9">
      <c r="B84" t="s">
        <v>76</v>
      </c>
      <c r="E84" s="3">
        <f>SUM(E81:E83)</f>
        <v>228760</v>
      </c>
    </row>
    <row r="86" spans="1:9" ht="30.75" customHeight="1">
      <c r="B86" s="275" t="s">
        <v>77</v>
      </c>
      <c r="C86" s="275"/>
      <c r="D86" s="275"/>
      <c r="E86" s="275"/>
      <c r="F86" s="275"/>
      <c r="G86" s="275"/>
      <c r="H86" s="275"/>
      <c r="I86" s="275"/>
    </row>
    <row r="87" spans="1:9">
      <c r="A87" s="1" t="s">
        <v>5</v>
      </c>
      <c r="B87" s="7" t="s">
        <v>78</v>
      </c>
    </row>
    <row r="89" spans="1:9">
      <c r="B89" t="str">
        <f>+B58</f>
        <v>Α' Μέρισμα</v>
      </c>
      <c r="C89" s="3">
        <f>+F77</f>
        <v>17705.624999999996</v>
      </c>
    </row>
    <row r="90" spans="1:9" ht="30.75" customHeight="1">
      <c r="B90" s="275" t="s">
        <v>234</v>
      </c>
      <c r="C90" s="275"/>
      <c r="D90" s="275"/>
      <c r="E90" s="275"/>
      <c r="F90" s="275"/>
      <c r="G90" s="275"/>
      <c r="H90" s="275"/>
      <c r="I90" s="275"/>
    </row>
    <row r="92" spans="1:9">
      <c r="B92" t="str">
        <f>+F56</f>
        <v>Αμοιβες ΔΣ</v>
      </c>
      <c r="C92" s="3">
        <f>+F69</f>
        <v>9750</v>
      </c>
    </row>
    <row r="93" spans="1:9" ht="30.75" customHeight="1">
      <c r="B93" s="275" t="s">
        <v>235</v>
      </c>
      <c r="C93" s="275"/>
      <c r="D93" s="275"/>
      <c r="E93" s="275"/>
      <c r="F93" s="275"/>
      <c r="G93" s="275"/>
      <c r="H93" s="275"/>
      <c r="I93" s="275"/>
    </row>
    <row r="95" spans="1:9">
      <c r="A95" s="8" t="s">
        <v>79</v>
      </c>
    </row>
    <row r="96" spans="1:9" s="204" customFormat="1">
      <c r="A96" s="202" t="s">
        <v>82</v>
      </c>
      <c r="B96" s="203" t="s">
        <v>80</v>
      </c>
    </row>
    <row r="97" spans="1:9" ht="30.75" customHeight="1">
      <c r="B97" s="275" t="s">
        <v>232</v>
      </c>
      <c r="C97" s="275"/>
      <c r="D97" s="275"/>
      <c r="E97" s="275"/>
      <c r="F97" s="275"/>
      <c r="G97" s="275"/>
      <c r="H97" s="275"/>
      <c r="I97" s="275"/>
    </row>
    <row r="98" spans="1:9" s="204" customFormat="1" ht="15" customHeight="1">
      <c r="A98" s="202" t="s">
        <v>83</v>
      </c>
      <c r="B98" s="155" t="s">
        <v>81</v>
      </c>
      <c r="C98" s="155"/>
      <c r="D98" s="155"/>
      <c r="E98" s="155"/>
    </row>
    <row r="99" spans="1:9" ht="30.75" customHeight="1">
      <c r="B99" s="275" t="s">
        <v>87</v>
      </c>
      <c r="C99" s="275"/>
      <c r="D99" s="275"/>
      <c r="E99" s="275"/>
      <c r="F99" s="275"/>
      <c r="G99" s="275"/>
      <c r="H99" s="275"/>
      <c r="I99" s="275"/>
    </row>
    <row r="100" spans="1:9" s="204" customFormat="1">
      <c r="A100" s="202" t="s">
        <v>84</v>
      </c>
      <c r="B100" s="155" t="s">
        <v>48</v>
      </c>
      <c r="C100" s="156"/>
      <c r="D100" s="156"/>
    </row>
    <row r="101" spans="1:9" ht="30.75" customHeight="1">
      <c r="B101" s="275" t="s">
        <v>233</v>
      </c>
      <c r="C101" s="275"/>
      <c r="D101" s="275"/>
      <c r="E101" s="275"/>
      <c r="F101" s="275"/>
      <c r="G101" s="275"/>
      <c r="H101" s="275"/>
      <c r="I101" s="275"/>
    </row>
    <row r="102" spans="1:9" s="204" customFormat="1" ht="15" customHeight="1">
      <c r="A102" s="202" t="s">
        <v>86</v>
      </c>
      <c r="B102" s="156" t="s">
        <v>85</v>
      </c>
      <c r="C102" s="156"/>
      <c r="D102" s="156"/>
      <c r="E102" s="156"/>
    </row>
    <row r="103" spans="1:9" ht="30.75" customHeight="1">
      <c r="B103" s="275" t="s">
        <v>88</v>
      </c>
      <c r="C103" s="275"/>
      <c r="D103" s="275"/>
      <c r="E103" s="275"/>
      <c r="F103" s="275"/>
      <c r="G103" s="275"/>
      <c r="H103" s="275"/>
      <c r="I103" s="275"/>
    </row>
  </sheetData>
  <mergeCells count="12">
    <mergeCell ref="B101:I101"/>
    <mergeCell ref="B103:I103"/>
    <mergeCell ref="A2:I2"/>
    <mergeCell ref="B20:I20"/>
    <mergeCell ref="B17:I17"/>
    <mergeCell ref="B18:I18"/>
    <mergeCell ref="B19:I19"/>
    <mergeCell ref="B86:I86"/>
    <mergeCell ref="B90:I90"/>
    <mergeCell ref="B93:I93"/>
    <mergeCell ref="B97:I97"/>
    <mergeCell ref="B99:I99"/>
  </mergeCells>
  <phoneticPr fontId="39" type="noConversion"/>
  <pageMargins left="0.23622047244094491" right="0.23622047244094491"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2:IV59"/>
  <sheetViews>
    <sheetView topLeftCell="A40" zoomScaleNormal="100" workbookViewId="0">
      <selection activeCell="F40" sqref="F40"/>
    </sheetView>
  </sheetViews>
  <sheetFormatPr defaultRowHeight="15"/>
  <cols>
    <col min="1" max="1" width="19.140625" customWidth="1"/>
    <col min="2" max="2" width="9.28515625" customWidth="1"/>
    <col min="3" max="3" width="10.140625" customWidth="1"/>
    <col min="4" max="4" width="12.5703125" customWidth="1"/>
    <col min="5" max="5" width="11.5703125" customWidth="1"/>
    <col min="6" max="6" width="8" customWidth="1"/>
    <col min="8" max="8" width="7" customWidth="1"/>
  </cols>
  <sheetData>
    <row r="2" spans="1:8" ht="63" customHeight="1" thickBot="1">
      <c r="A2" s="299" t="s">
        <v>237</v>
      </c>
      <c r="B2" s="299"/>
      <c r="C2" s="299"/>
      <c r="D2" s="299"/>
      <c r="E2" s="299"/>
      <c r="F2" s="299"/>
      <c r="G2" s="299"/>
    </row>
    <row r="3" spans="1:8" ht="16.5" customHeight="1">
      <c r="A3" s="290" t="s">
        <v>155</v>
      </c>
      <c r="B3" s="292" t="s">
        <v>161</v>
      </c>
      <c r="C3" s="292" t="s">
        <v>156</v>
      </c>
      <c r="D3" s="294" t="s">
        <v>157</v>
      </c>
      <c r="E3" s="295"/>
    </row>
    <row r="4" spans="1:8" ht="22.5" customHeight="1" thickBot="1">
      <c r="A4" s="291"/>
      <c r="B4" s="293"/>
      <c r="C4" s="293"/>
      <c r="D4" s="281" t="s">
        <v>162</v>
      </c>
      <c r="E4" s="282"/>
    </row>
    <row r="5" spans="1:8" ht="15.75" thickBot="1">
      <c r="A5" s="157" t="s">
        <v>158</v>
      </c>
      <c r="B5" s="158" t="s">
        <v>159</v>
      </c>
      <c r="C5" s="158" t="s">
        <v>158</v>
      </c>
      <c r="D5" s="158" t="s">
        <v>158</v>
      </c>
      <c r="E5" s="158" t="s">
        <v>158</v>
      </c>
    </row>
    <row r="6" spans="1:8" ht="16.5" thickBot="1">
      <c r="A6" s="162" t="s">
        <v>198</v>
      </c>
      <c r="B6" s="159">
        <v>0.22</v>
      </c>
      <c r="C6" s="160">
        <f>+D6*B6</f>
        <v>4400</v>
      </c>
      <c r="D6" s="160">
        <v>20000</v>
      </c>
      <c r="E6" s="160">
        <f>+C6</f>
        <v>4400</v>
      </c>
    </row>
    <row r="7" spans="1:8" ht="16.5" thickBot="1">
      <c r="A7" s="162" t="s">
        <v>200</v>
      </c>
      <c r="B7" s="159">
        <v>0.28999999999999998</v>
      </c>
      <c r="C7" s="160">
        <f>+(D7-D6)*B7</f>
        <v>2900</v>
      </c>
      <c r="D7" s="160">
        <v>30000</v>
      </c>
      <c r="E7" s="160">
        <f>+E6+C7</f>
        <v>7300</v>
      </c>
    </row>
    <row r="8" spans="1:8" ht="16.5" thickBot="1">
      <c r="A8" s="162" t="s">
        <v>199</v>
      </c>
      <c r="B8" s="159">
        <v>0.37</v>
      </c>
      <c r="C8" s="160">
        <f>+(D8-D7)*B8</f>
        <v>3700</v>
      </c>
      <c r="D8" s="160">
        <v>40000</v>
      </c>
      <c r="E8" s="160">
        <f>+E7+C8</f>
        <v>11000</v>
      </c>
    </row>
    <row r="9" spans="1:8" ht="16.5" thickBot="1">
      <c r="A9" s="162" t="s">
        <v>160</v>
      </c>
      <c r="B9" s="159">
        <v>0.45</v>
      </c>
      <c r="C9" s="160"/>
      <c r="D9" s="160"/>
      <c r="E9" s="160"/>
    </row>
    <row r="10" spans="1:8" ht="15.75">
      <c r="A10" s="207" t="s">
        <v>174</v>
      </c>
      <c r="B10" s="208"/>
      <c r="C10" s="209"/>
      <c r="D10" s="209"/>
      <c r="E10" s="209"/>
    </row>
    <row r="11" spans="1:8" s="211" customFormat="1" ht="15.75">
      <c r="A11" s="210" t="s">
        <v>205</v>
      </c>
      <c r="B11" s="208"/>
      <c r="C11" s="209"/>
      <c r="D11" s="209"/>
      <c r="E11" s="209"/>
    </row>
    <row r="12" spans="1:8" ht="33.75" customHeight="1">
      <c r="A12" s="301" t="s">
        <v>216</v>
      </c>
      <c r="B12" s="301"/>
      <c r="C12" s="301"/>
      <c r="D12" s="301"/>
      <c r="E12" s="301"/>
      <c r="F12" s="301"/>
      <c r="G12" s="301"/>
      <c r="H12" s="301"/>
    </row>
    <row r="13" spans="1:8" ht="33.75" customHeight="1">
      <c r="A13" s="301" t="s">
        <v>201</v>
      </c>
      <c r="B13" s="301"/>
      <c r="C13" s="301"/>
      <c r="D13" s="301"/>
      <c r="E13" s="301"/>
      <c r="F13" s="301"/>
      <c r="G13" s="301"/>
      <c r="H13" s="301"/>
    </row>
    <row r="14" spans="1:8" ht="47.25" customHeight="1">
      <c r="A14" s="301" t="s">
        <v>202</v>
      </c>
      <c r="B14" s="301"/>
      <c r="C14" s="301"/>
      <c r="D14" s="301"/>
      <c r="E14" s="301"/>
      <c r="F14" s="301"/>
      <c r="G14" s="301"/>
      <c r="H14" s="301"/>
    </row>
    <row r="15" spans="1:8" ht="78.75" customHeight="1">
      <c r="A15" s="301" t="s">
        <v>203</v>
      </c>
      <c r="B15" s="301"/>
      <c r="C15" s="301"/>
      <c r="D15" s="301"/>
      <c r="E15" s="301"/>
      <c r="F15" s="301"/>
      <c r="G15" s="301"/>
      <c r="H15" s="301"/>
    </row>
    <row r="16" spans="1:8" s="211" customFormat="1" ht="15.75">
      <c r="A16" s="210" t="s">
        <v>206</v>
      </c>
      <c r="B16" s="208"/>
      <c r="C16" s="209"/>
      <c r="D16" s="209"/>
      <c r="E16" s="209"/>
    </row>
    <row r="17" spans="1:256" ht="66" customHeight="1">
      <c r="A17" s="301" t="s">
        <v>204</v>
      </c>
      <c r="B17" s="301"/>
      <c r="C17" s="301"/>
      <c r="D17" s="301"/>
      <c r="E17" s="301"/>
      <c r="F17" s="301"/>
      <c r="G17" s="301"/>
      <c r="H17" s="301"/>
    </row>
    <row r="18" spans="1:256" ht="81" customHeight="1">
      <c r="A18" s="301" t="s">
        <v>217</v>
      </c>
      <c r="B18" s="301"/>
      <c r="C18" s="301"/>
      <c r="D18" s="301"/>
      <c r="E18" s="301"/>
      <c r="F18" s="301"/>
      <c r="G18" s="301"/>
      <c r="H18" s="301"/>
    </row>
    <row r="20" spans="1:256" ht="41.25" customHeight="1">
      <c r="A20" s="302" t="s">
        <v>238</v>
      </c>
      <c r="B20" s="302"/>
      <c r="C20" s="302"/>
      <c r="D20" s="302"/>
      <c r="E20" s="302"/>
      <c r="F20" s="302"/>
      <c r="G20" s="302"/>
      <c r="H20" s="302"/>
    </row>
    <row r="21" spans="1:256" ht="29.25" customHeight="1">
      <c r="A21" s="303" t="s">
        <v>212</v>
      </c>
      <c r="B21" s="303"/>
      <c r="C21" s="303"/>
      <c r="D21" s="303"/>
      <c r="E21" s="303"/>
      <c r="F21" s="303"/>
      <c r="G21" s="303"/>
      <c r="H21" s="303"/>
    </row>
    <row r="22" spans="1:256" ht="29.25" customHeight="1">
      <c r="A22" s="296" t="s">
        <v>207</v>
      </c>
      <c r="B22" s="296"/>
      <c r="C22" s="296"/>
      <c r="D22" s="296"/>
      <c r="E22" s="296"/>
      <c r="F22" s="296"/>
      <c r="G22" s="296"/>
      <c r="H22" s="296"/>
    </row>
    <row r="23" spans="1:256" ht="16.5" customHeight="1">
      <c r="A23" s="296" t="s">
        <v>208</v>
      </c>
      <c r="B23" s="296"/>
      <c r="C23" s="296"/>
      <c r="D23" s="296"/>
      <c r="E23" s="296"/>
      <c r="F23" s="296"/>
      <c r="G23" s="296"/>
      <c r="H23" s="296"/>
    </row>
    <row r="24" spans="1:256" ht="16.5" customHeight="1">
      <c r="A24" s="296" t="s">
        <v>209</v>
      </c>
      <c r="B24" s="296"/>
      <c r="C24" s="296"/>
      <c r="D24" s="296"/>
      <c r="E24" s="296"/>
      <c r="F24" s="296"/>
      <c r="G24" s="296"/>
      <c r="H24" s="296"/>
    </row>
    <row r="25" spans="1:256" ht="16.5" customHeight="1">
      <c r="A25" s="296" t="s">
        <v>210</v>
      </c>
      <c r="B25" s="296"/>
      <c r="C25" s="296"/>
      <c r="D25" s="296"/>
      <c r="E25" s="296"/>
      <c r="F25" s="296"/>
      <c r="G25" s="296"/>
      <c r="H25" s="296"/>
    </row>
    <row r="26" spans="1:256" ht="27.75" customHeight="1">
      <c r="A26" s="296" t="s">
        <v>211</v>
      </c>
      <c r="B26" s="296"/>
      <c r="C26" s="296"/>
      <c r="D26" s="296"/>
      <c r="E26" s="296"/>
      <c r="F26" s="296"/>
      <c r="G26" s="296"/>
      <c r="H26" s="296"/>
    </row>
    <row r="29" spans="1:256" ht="51" customHeight="1">
      <c r="A29" s="299" t="s">
        <v>239</v>
      </c>
      <c r="B29" s="299"/>
      <c r="C29" s="299"/>
      <c r="D29" s="299"/>
      <c r="E29" s="299"/>
      <c r="F29" s="299"/>
      <c r="G29" s="299"/>
    </row>
    <row r="30" spans="1:256" s="164" customFormat="1" ht="18" customHeight="1">
      <c r="A30" s="298" t="s">
        <v>213</v>
      </c>
      <c r="B30" s="298"/>
      <c r="C30" s="298"/>
      <c r="D30" s="298"/>
      <c r="E30" s="298"/>
      <c r="F30" s="298"/>
      <c r="G30" s="298"/>
      <c r="H30"/>
      <c r="I30"/>
      <c r="J30"/>
      <c r="K30"/>
      <c r="L30"/>
      <c r="M30"/>
      <c r="N3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c r="BL30" s="300"/>
      <c r="BM30" s="300"/>
      <c r="BN30" s="300"/>
      <c r="BO30" s="300"/>
      <c r="BP30" s="300"/>
      <c r="BQ30" s="300"/>
      <c r="BR30" s="300"/>
      <c r="BS30" s="300"/>
      <c r="BT30" s="300"/>
      <c r="BU30" s="300"/>
      <c r="BV30" s="300"/>
      <c r="BW30" s="300"/>
      <c r="BX30" s="300"/>
      <c r="BY30" s="300"/>
      <c r="BZ30" s="300"/>
      <c r="CA30" s="300"/>
      <c r="CB30" s="300"/>
      <c r="CC30" s="300"/>
      <c r="CD30" s="300"/>
      <c r="CE30" s="300"/>
      <c r="CF30" s="300"/>
      <c r="CG30" s="300"/>
      <c r="CH30" s="300"/>
      <c r="CI30" s="300"/>
      <c r="CJ30" s="300"/>
      <c r="CK30" s="300"/>
      <c r="CL30" s="300"/>
      <c r="CM30" s="300"/>
      <c r="CN30" s="300"/>
      <c r="CO30" s="300"/>
      <c r="CP30" s="300"/>
      <c r="CQ30" s="300"/>
      <c r="CR30" s="300"/>
      <c r="CS30" s="300"/>
      <c r="CT30" s="300"/>
      <c r="CU30" s="300"/>
      <c r="CV30" s="300"/>
      <c r="CW30" s="300"/>
      <c r="CX30" s="300"/>
      <c r="CY30" s="300"/>
      <c r="CZ30" s="300"/>
      <c r="DA30" s="300"/>
      <c r="DB30" s="300"/>
      <c r="DC30" s="300"/>
      <c r="DD30" s="300"/>
      <c r="DE30" s="300"/>
      <c r="DF30" s="300"/>
      <c r="DG30" s="300"/>
      <c r="DH30" s="300"/>
      <c r="DI30" s="300"/>
      <c r="DJ30" s="300"/>
      <c r="DK30" s="300"/>
      <c r="DL30" s="300"/>
      <c r="DM30" s="300"/>
      <c r="DN30" s="300"/>
      <c r="DO30" s="300"/>
      <c r="DP30" s="300"/>
      <c r="DQ30" s="300"/>
      <c r="DR30" s="300"/>
      <c r="DS30" s="300"/>
      <c r="DT30" s="300"/>
      <c r="DU30" s="300"/>
      <c r="DV30" s="300"/>
      <c r="DW30" s="300"/>
      <c r="DX30" s="300"/>
      <c r="DY30" s="300"/>
      <c r="DZ30" s="300"/>
      <c r="EA30" s="300"/>
      <c r="EB30" s="300"/>
      <c r="EC30" s="300"/>
      <c r="ED30" s="300"/>
      <c r="EE30" s="300"/>
      <c r="EF30" s="300"/>
      <c r="EG30" s="300"/>
      <c r="EH30" s="300"/>
      <c r="EI30" s="300"/>
      <c r="EJ30" s="300"/>
      <c r="EK30" s="300"/>
      <c r="EL30" s="300"/>
      <c r="EM30" s="300"/>
      <c r="EN30" s="300"/>
      <c r="EO30" s="300"/>
      <c r="EP30" s="300"/>
      <c r="EQ30" s="300"/>
      <c r="ER30" s="300"/>
      <c r="ES30" s="300"/>
      <c r="ET30" s="300"/>
      <c r="EU30" s="300"/>
      <c r="EV30" s="300"/>
      <c r="EW30" s="300"/>
      <c r="EX30" s="300"/>
      <c r="EY30" s="300"/>
      <c r="EZ30" s="300"/>
      <c r="FA30" s="300"/>
      <c r="FB30" s="300"/>
      <c r="FC30" s="300"/>
      <c r="FD30" s="300"/>
      <c r="FE30" s="300"/>
      <c r="FF30" s="300"/>
      <c r="FG30" s="300"/>
      <c r="FH30" s="300"/>
      <c r="FI30" s="300"/>
      <c r="FJ30" s="300"/>
      <c r="FK30" s="300"/>
      <c r="FL30" s="300"/>
      <c r="FM30" s="300"/>
      <c r="FN30" s="300"/>
      <c r="FO30" s="300"/>
      <c r="FP30" s="300"/>
      <c r="FQ30" s="300"/>
      <c r="FR30" s="300"/>
      <c r="FS30" s="300"/>
      <c r="FT30" s="300"/>
      <c r="FU30" s="300"/>
      <c r="FV30" s="300"/>
      <c r="FW30" s="300"/>
      <c r="FX30" s="300"/>
      <c r="FY30" s="300"/>
      <c r="FZ30" s="300"/>
      <c r="GA30" s="300"/>
      <c r="GB30" s="300"/>
      <c r="GC30" s="300"/>
      <c r="GD30" s="300"/>
      <c r="GE30" s="300"/>
      <c r="GF30" s="300"/>
      <c r="GG30" s="300"/>
      <c r="GH30" s="300"/>
      <c r="GI30" s="300"/>
      <c r="GJ30" s="300"/>
      <c r="GK30" s="300"/>
      <c r="GL30" s="300"/>
      <c r="GM30" s="300"/>
      <c r="GN30" s="300"/>
      <c r="GO30" s="300"/>
      <c r="GP30" s="300"/>
      <c r="GQ30" s="300"/>
      <c r="GR30" s="300"/>
      <c r="GS30" s="300"/>
      <c r="GT30" s="300"/>
      <c r="GU30" s="300"/>
      <c r="GV30" s="300"/>
      <c r="GW30" s="300"/>
      <c r="GX30" s="300"/>
      <c r="GY30" s="300"/>
      <c r="GZ30" s="300"/>
      <c r="HA30" s="300"/>
      <c r="HB30" s="300"/>
      <c r="HC30" s="300"/>
      <c r="HD30" s="300"/>
      <c r="HE30" s="300"/>
      <c r="HF30" s="300"/>
      <c r="HG30" s="300"/>
      <c r="HH30" s="300"/>
      <c r="HI30" s="300"/>
      <c r="HJ30" s="300"/>
      <c r="HK30" s="300"/>
      <c r="HL30" s="300"/>
      <c r="HM30" s="300"/>
      <c r="HN30" s="300"/>
      <c r="HO30" s="300"/>
      <c r="HP30" s="300"/>
      <c r="HQ30" s="300"/>
      <c r="HR30" s="300"/>
      <c r="HS30" s="300"/>
      <c r="HT30" s="300"/>
      <c r="HU30" s="300"/>
      <c r="HV30" s="300"/>
      <c r="HW30" s="300"/>
      <c r="HX30" s="300"/>
      <c r="HY30" s="300"/>
      <c r="HZ30" s="300"/>
      <c r="IA30" s="300"/>
      <c r="IB30" s="300"/>
      <c r="IC30" s="300"/>
      <c r="ID30" s="300"/>
      <c r="IE30" s="300"/>
      <c r="IF30" s="300"/>
      <c r="IG30" s="300"/>
      <c r="IH30" s="300"/>
      <c r="II30" s="300"/>
      <c r="IJ30" s="300"/>
      <c r="IK30" s="300"/>
      <c r="IL30" s="300"/>
      <c r="IM30" s="300"/>
      <c r="IN30" s="300"/>
      <c r="IO30" s="300"/>
      <c r="IP30" s="300"/>
      <c r="IQ30" s="300"/>
      <c r="IR30" s="300"/>
      <c r="IS30" s="300"/>
      <c r="IT30" s="300"/>
      <c r="IU30" s="300"/>
      <c r="IV30" s="300"/>
    </row>
    <row r="31" spans="1:256" s="164" customFormat="1" ht="30" customHeight="1">
      <c r="A31" s="298" t="s">
        <v>164</v>
      </c>
      <c r="B31" s="298"/>
      <c r="C31" s="298"/>
      <c r="D31" s="298"/>
      <c r="E31" s="298"/>
      <c r="F31" s="298"/>
      <c r="G31" s="298"/>
    </row>
    <row r="32" spans="1:256">
      <c r="A32" s="62" t="s">
        <v>177</v>
      </c>
      <c r="B32" s="205"/>
      <c r="C32" s="206">
        <v>0.28999999999999998</v>
      </c>
      <c r="D32" s="56"/>
      <c r="E32" s="56"/>
      <c r="F32" s="56"/>
    </row>
    <row r="33" spans="1:7">
      <c r="A33" s="62" t="s">
        <v>36</v>
      </c>
      <c r="B33" s="205"/>
      <c r="C33" s="206">
        <v>0.15</v>
      </c>
      <c r="D33" s="56"/>
      <c r="E33" s="56"/>
      <c r="F33" s="56"/>
    </row>
    <row r="34" spans="1:7" ht="29.25" customHeight="1">
      <c r="A34" s="297" t="s">
        <v>214</v>
      </c>
      <c r="B34" s="297"/>
      <c r="C34" s="297"/>
      <c r="D34" s="297"/>
      <c r="E34" s="297"/>
      <c r="F34" s="297"/>
      <c r="G34" s="297"/>
    </row>
    <row r="35" spans="1:7">
      <c r="A35" s="184" t="s">
        <v>176</v>
      </c>
      <c r="B35" s="56"/>
      <c r="C35" s="56"/>
      <c r="D35" s="56"/>
      <c r="E35" s="56"/>
      <c r="F35" s="56"/>
    </row>
    <row r="36" spans="1:7">
      <c r="A36" s="148" t="s">
        <v>35</v>
      </c>
      <c r="B36" s="56"/>
      <c r="C36" s="183">
        <v>0.25</v>
      </c>
      <c r="D36" s="148" t="s">
        <v>38</v>
      </c>
      <c r="E36" s="56"/>
      <c r="F36" s="183">
        <v>0.05</v>
      </c>
    </row>
    <row r="37" spans="1:7">
      <c r="A37" s="148" t="s">
        <v>37</v>
      </c>
      <c r="B37" s="56"/>
      <c r="C37" s="183">
        <v>1.2E-2</v>
      </c>
      <c r="D37" s="148" t="s">
        <v>54</v>
      </c>
      <c r="E37" s="56"/>
      <c r="F37" s="183">
        <v>0.35</v>
      </c>
    </row>
    <row r="38" spans="1:7">
      <c r="A38" s="56"/>
      <c r="B38" s="56"/>
      <c r="C38" s="56"/>
      <c r="D38" s="148" t="s">
        <v>75</v>
      </c>
      <c r="E38" s="56"/>
      <c r="F38" s="183">
        <v>1</v>
      </c>
    </row>
    <row r="40" spans="1:7" ht="19.5" thickBot="1">
      <c r="A40" s="161" t="s">
        <v>240</v>
      </c>
    </row>
    <row r="41" spans="1:7" ht="16.5" customHeight="1">
      <c r="A41" s="290" t="s">
        <v>155</v>
      </c>
      <c r="B41" s="292" t="s">
        <v>161</v>
      </c>
      <c r="C41" s="292" t="s">
        <v>156</v>
      </c>
      <c r="D41" s="294" t="s">
        <v>157</v>
      </c>
      <c r="E41" s="295"/>
    </row>
    <row r="42" spans="1:7" ht="22.5" customHeight="1" thickBot="1">
      <c r="A42" s="291"/>
      <c r="B42" s="293"/>
      <c r="C42" s="293"/>
      <c r="D42" s="281" t="s">
        <v>162</v>
      </c>
      <c r="E42" s="282"/>
    </row>
    <row r="43" spans="1:7" s="1" customFormat="1" ht="15.75" thickBot="1">
      <c r="A43" s="157" t="s">
        <v>158</v>
      </c>
      <c r="B43" s="158" t="s">
        <v>159</v>
      </c>
      <c r="C43" s="158" t="s">
        <v>158</v>
      </c>
      <c r="D43" s="158" t="s">
        <v>158</v>
      </c>
      <c r="E43" s="158" t="s">
        <v>158</v>
      </c>
    </row>
    <row r="44" spans="1:7" ht="16.5" thickBot="1">
      <c r="A44" s="163" t="s">
        <v>163</v>
      </c>
      <c r="B44" s="159">
        <v>0.15</v>
      </c>
      <c r="C44" s="160">
        <v>1800</v>
      </c>
      <c r="D44" s="160">
        <v>12000</v>
      </c>
      <c r="E44" s="160">
        <v>1800</v>
      </c>
    </row>
    <row r="45" spans="1:7" ht="16.5" thickBot="1">
      <c r="A45" s="163" t="s">
        <v>215</v>
      </c>
      <c r="B45" s="159">
        <v>0.35</v>
      </c>
      <c r="C45" s="160">
        <v>5250</v>
      </c>
      <c r="D45" s="160">
        <v>35000</v>
      </c>
      <c r="E45" s="160">
        <f>+E44+C45</f>
        <v>7050</v>
      </c>
    </row>
    <row r="46" spans="1:7" ht="16.5" thickBot="1">
      <c r="A46" s="162" t="s">
        <v>160</v>
      </c>
      <c r="B46" s="159">
        <v>0.45</v>
      </c>
      <c r="C46" s="160"/>
      <c r="D46" s="160"/>
      <c r="E46" s="160"/>
    </row>
    <row r="48" spans="1:7" ht="18.75">
      <c r="A48" s="161" t="s">
        <v>241</v>
      </c>
    </row>
    <row r="49" spans="1:8" ht="99" customHeight="1">
      <c r="A49" s="280" t="s">
        <v>231</v>
      </c>
      <c r="B49" s="280"/>
      <c r="C49" s="280"/>
      <c r="D49" s="280"/>
      <c r="E49" s="280"/>
      <c r="F49" s="280"/>
      <c r="G49" s="280"/>
      <c r="H49" s="280"/>
    </row>
    <row r="50" spans="1:8" ht="33" customHeight="1" thickBot="1">
      <c r="A50" s="280" t="s">
        <v>219</v>
      </c>
      <c r="B50" s="280"/>
      <c r="C50" s="280"/>
      <c r="D50" s="280"/>
      <c r="E50" s="280"/>
      <c r="F50" s="280"/>
      <c r="G50" s="280"/>
      <c r="H50" s="280"/>
    </row>
    <row r="51" spans="1:8" ht="35.25" customHeight="1" thickBot="1">
      <c r="A51" s="221" t="s">
        <v>242</v>
      </c>
      <c r="B51" s="283" t="s">
        <v>220</v>
      </c>
      <c r="C51" s="284"/>
    </row>
    <row r="52" spans="1:8" ht="16.5" thickBot="1">
      <c r="A52" s="218" t="s">
        <v>163</v>
      </c>
      <c r="B52" s="285">
        <v>0</v>
      </c>
      <c r="C52" s="286"/>
    </row>
    <row r="53" spans="1:8" ht="16.5" thickBot="1">
      <c r="A53" s="219" t="s">
        <v>221</v>
      </c>
      <c r="B53" s="278" t="s">
        <v>222</v>
      </c>
      <c r="C53" s="287"/>
    </row>
    <row r="54" spans="1:8" ht="16.5" thickBot="1">
      <c r="A54" s="219" t="s">
        <v>200</v>
      </c>
      <c r="B54" s="278" t="s">
        <v>223</v>
      </c>
      <c r="C54" s="287"/>
    </row>
    <row r="55" spans="1:8" ht="16.5" thickBot="1">
      <c r="A55" s="219" t="s">
        <v>199</v>
      </c>
      <c r="B55" s="278" t="s">
        <v>224</v>
      </c>
      <c r="C55" s="287"/>
    </row>
    <row r="56" spans="1:8" ht="16.5" thickBot="1">
      <c r="A56" s="219" t="s">
        <v>225</v>
      </c>
      <c r="B56" s="278" t="s">
        <v>226</v>
      </c>
      <c r="C56" s="287"/>
    </row>
    <row r="57" spans="1:8" ht="16.5" thickBot="1">
      <c r="A57" s="219" t="s">
        <v>227</v>
      </c>
      <c r="B57" s="278" t="s">
        <v>228</v>
      </c>
      <c r="C57" s="287"/>
    </row>
    <row r="58" spans="1:8" ht="16.5" thickBot="1">
      <c r="A58" s="220" t="s">
        <v>229</v>
      </c>
      <c r="B58" s="288" t="s">
        <v>230</v>
      </c>
      <c r="C58" s="289"/>
    </row>
    <row r="59" spans="1:8" ht="16.5" thickBot="1">
      <c r="A59" s="163"/>
      <c r="B59" s="278"/>
      <c r="C59" s="279"/>
    </row>
  </sheetData>
  <mergeCells count="74">
    <mergeCell ref="A23:H23"/>
    <mergeCell ref="FM30:FS30"/>
    <mergeCell ref="A2:G2"/>
    <mergeCell ref="A12:H12"/>
    <mergeCell ref="A13:H13"/>
    <mergeCell ref="A14:H14"/>
    <mergeCell ref="A15:H15"/>
    <mergeCell ref="A24:H24"/>
    <mergeCell ref="A3:A4"/>
    <mergeCell ref="B3:B4"/>
    <mergeCell ref="C3:C4"/>
    <mergeCell ref="D3:E3"/>
    <mergeCell ref="A17:H17"/>
    <mergeCell ref="A18:H18"/>
    <mergeCell ref="A20:H20"/>
    <mergeCell ref="A21:H21"/>
    <mergeCell ref="A22:H22"/>
    <mergeCell ref="IS30:IV30"/>
    <mergeCell ref="FT30:FZ30"/>
    <mergeCell ref="GA30:GG30"/>
    <mergeCell ref="GH30:GN30"/>
    <mergeCell ref="GO30:GU30"/>
    <mergeCell ref="GV30:HB30"/>
    <mergeCell ref="HC30:HI30"/>
    <mergeCell ref="HJ30:HP30"/>
    <mergeCell ref="HQ30:HW30"/>
    <mergeCell ref="HX30:ID30"/>
    <mergeCell ref="IE30:IK30"/>
    <mergeCell ref="IL30:IR30"/>
    <mergeCell ref="CG30:CM30"/>
    <mergeCell ref="FF30:FL30"/>
    <mergeCell ref="CN30:CT30"/>
    <mergeCell ref="ED30:EJ30"/>
    <mergeCell ref="EK30:EQ30"/>
    <mergeCell ref="ER30:EX30"/>
    <mergeCell ref="EY30:FE30"/>
    <mergeCell ref="AX30:BD30"/>
    <mergeCell ref="BE30:BK30"/>
    <mergeCell ref="BL30:BR30"/>
    <mergeCell ref="BS30:BY30"/>
    <mergeCell ref="BZ30:CF30"/>
    <mergeCell ref="CU30:DA30"/>
    <mergeCell ref="DB30:DH30"/>
    <mergeCell ref="DI30:DO30"/>
    <mergeCell ref="DP30:DV30"/>
    <mergeCell ref="DW30:EC30"/>
    <mergeCell ref="O30:U30"/>
    <mergeCell ref="V30:AB30"/>
    <mergeCell ref="AC30:AI30"/>
    <mergeCell ref="AJ30:AP30"/>
    <mergeCell ref="AQ30:AW30"/>
    <mergeCell ref="D42:E42"/>
    <mergeCell ref="A25:H25"/>
    <mergeCell ref="A26:H26"/>
    <mergeCell ref="A34:G34"/>
    <mergeCell ref="A31:G31"/>
    <mergeCell ref="A30:G30"/>
    <mergeCell ref="A29:G29"/>
    <mergeCell ref="B59:C59"/>
    <mergeCell ref="A49:H49"/>
    <mergeCell ref="A50:H50"/>
    <mergeCell ref="D4:E4"/>
    <mergeCell ref="B51:C51"/>
    <mergeCell ref="B52:C52"/>
    <mergeCell ref="B53:C53"/>
    <mergeCell ref="B54:C54"/>
    <mergeCell ref="B55:C55"/>
    <mergeCell ref="B56:C56"/>
    <mergeCell ref="B57:C57"/>
    <mergeCell ref="B58:C58"/>
    <mergeCell ref="A41:A42"/>
    <mergeCell ref="B41:B42"/>
    <mergeCell ref="C41:C42"/>
    <mergeCell ref="D41:E41"/>
  </mergeCells>
  <pageMargins left="0.7" right="0.7" top="0.44" bottom="0.25" header="0.3" footer="0.18"/>
  <pageSetup paperSize="9" orientation="portrait" r:id="rId1"/>
  <headerFooter>
    <oddHeader>&amp;C&amp;"-,Έντονη γραφή"&amp;16ΚΛΙΜΑΚΕΣ ΦΟΡΟΛΟΓΙΑΣ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vt:i4>
      </vt:variant>
      <vt:variant>
        <vt:lpstr>Περιοχές με ονόματα</vt:lpstr>
      </vt:variant>
      <vt:variant>
        <vt:i4>3</vt:i4>
      </vt:variant>
    </vt:vector>
  </HeadingPairs>
  <TitlesOfParts>
    <vt:vector size="7" baseType="lpstr">
      <vt:lpstr>ΦΟΡΟΛ ΦΥΣ ΠΡ</vt:lpstr>
      <vt:lpstr>λύση ΦΠ</vt:lpstr>
      <vt:lpstr>ΦΟΡΟΛ ΑΕ</vt:lpstr>
      <vt:lpstr>ΚΛΙΜΑΚΕΣ</vt:lpstr>
      <vt:lpstr>ΚΛΙΜΑΚΕΣ!_ftn1</vt:lpstr>
      <vt:lpstr>ΚΛΙΜΑΚΕΣ!_ftnref1</vt:lpstr>
      <vt:lpstr>ΚΛΙΜΑΚΕΣ!Print_Area</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2018-12-05T07:43:36Z</cp:lastPrinted>
  <dcterms:created xsi:type="dcterms:W3CDTF">2012-05-18T08:39:42Z</dcterms:created>
  <dcterms:modified xsi:type="dcterms:W3CDTF">2018-12-14T07:34:49Z</dcterms:modified>
</cp:coreProperties>
</file>