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5200" windowHeight="10956" tabRatio="638" activeTab="1"/>
  </bookViews>
  <sheets>
    <sheet name="Properties" sheetId="2" r:id="rId1"/>
    <sheet name="RT60" sheetId="3" r:id="rId2"/>
    <sheet name="Air absorption" sheetId="7" r:id="rId3"/>
  </sheets>
  <calcPr calcId="1445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3" l="1"/>
  <c r="Q13" i="3"/>
  <c r="R13" i="3"/>
  <c r="S13" i="3"/>
  <c r="T13" i="3"/>
  <c r="O13" i="3"/>
  <c r="O7" i="3"/>
  <c r="O8" i="3" s="1"/>
  <c r="P7" i="3"/>
  <c r="P8" i="3" s="1"/>
  <c r="Q7" i="3"/>
  <c r="Q8" i="3" s="1"/>
  <c r="R7" i="3"/>
  <c r="S7" i="3"/>
  <c r="S8" i="3" s="1"/>
  <c r="T7" i="3"/>
  <c r="T8" i="3" s="1"/>
  <c r="F15" i="3"/>
  <c r="R8" i="3" l="1"/>
  <c r="R18" i="3"/>
  <c r="Z7" i="3" s="1"/>
  <c r="P18" i="3"/>
  <c r="P19" i="3" s="1"/>
  <c r="X8" i="3" s="1"/>
  <c r="O18" i="3"/>
  <c r="O19" i="3" s="1"/>
  <c r="W8" i="3" s="1"/>
  <c r="Q18" i="3"/>
  <c r="Y7" i="3" s="1"/>
  <c r="E6" i="3"/>
  <c r="H6" i="3"/>
  <c r="I6" i="3"/>
  <c r="J6" i="3"/>
  <c r="K6" i="3"/>
  <c r="L6" i="3"/>
  <c r="G6" i="3"/>
  <c r="R19" i="3" l="1"/>
  <c r="Z8" i="3" s="1"/>
  <c r="X7" i="3"/>
  <c r="Q19" i="3"/>
  <c r="Y8" i="3" s="1"/>
  <c r="W7" i="3"/>
  <c r="M3" i="7"/>
  <c r="P24" i="3" l="1"/>
  <c r="Q24" i="3"/>
  <c r="R24" i="3"/>
  <c r="O24" i="3"/>
  <c r="L3" i="7" l="1"/>
  <c r="Q3" i="7" s="1"/>
  <c r="Q6" i="7" s="1"/>
  <c r="R3" i="7" l="1"/>
  <c r="R6" i="7" s="1"/>
  <c r="T24" i="3" l="1"/>
  <c r="T18" i="3" s="1"/>
  <c r="E18" i="3"/>
  <c r="AB7" i="3" l="1"/>
  <c r="T19" i="3"/>
  <c r="AB8" i="3" s="1"/>
  <c r="G18" i="3" l="1"/>
  <c r="H18" i="3" l="1"/>
  <c r="I18" i="3"/>
  <c r="J18" i="3"/>
  <c r="K18" i="3"/>
  <c r="L18" i="3"/>
  <c r="S24" i="3" l="1"/>
  <c r="S18" i="3" s="1"/>
  <c r="S19" i="3" l="1"/>
  <c r="AA8" i="3" s="1"/>
  <c r="AA7" i="3"/>
</calcChain>
</file>

<file path=xl/sharedStrings.xml><?xml version="1.0" encoding="utf-8"?>
<sst xmlns="http://schemas.openxmlformats.org/spreadsheetml/2006/main" count="160" uniqueCount="96">
  <si>
    <t>Description</t>
  </si>
  <si>
    <t>Occupied audience,orchestra,chorus</t>
  </si>
  <si>
    <t>Upholstered seats,cloth-covered,perforated bottoms</t>
  </si>
  <si>
    <t>Upholstered seats,leather-covered</t>
  </si>
  <si>
    <t>Carpet,heavy on concrete</t>
  </si>
  <si>
    <t>Acoustic plaster (approximate)</t>
  </si>
  <si>
    <t>Acoustic tile on rigid surface</t>
  </si>
  <si>
    <t>Acoustic tile, suspended (false ceiling)</t>
  </si>
  <si>
    <t>Wooden platform with airspace</t>
  </si>
  <si>
    <t>Wood paneling 3/8-1/2 in. over 2-4 in. airspace</t>
  </si>
  <si>
    <t>Plywood, 1/4 in. on studs fiberglass backing</t>
  </si>
  <si>
    <t>wooden walls, 2 in.</t>
  </si>
  <si>
    <t>Floor, wooden</t>
  </si>
  <si>
    <t>Floor, linoleum, flexible tile, on concrete</t>
  </si>
  <si>
    <t xml:space="preserve">Floor, linoleum, flexible tile, on subfloor </t>
  </si>
  <si>
    <t>Floor, terrazzo</t>
  </si>
  <si>
    <t>Plaster, smooth on lath</t>
  </si>
  <si>
    <t>Plaster, smooth on lath on studs</t>
  </si>
  <si>
    <t>Plaster, 1 in. damped on concrete block,brick,lath</t>
  </si>
  <si>
    <t>Glass, heavy plate</t>
  </si>
  <si>
    <t>Glass, windowpane</t>
  </si>
  <si>
    <t>Brick, unglazed, no paint</t>
  </si>
  <si>
    <t>Gypsum, 1/2 in.on studs</t>
  </si>
  <si>
    <t>Brick, smooth plaster finish</t>
  </si>
  <si>
    <t>Concrete block, no paint</t>
  </si>
  <si>
    <t>Concrete block, painted</t>
  </si>
  <si>
    <t>Concrete block, smooth plaster finish</t>
  </si>
  <si>
    <t>Concrete block, slotted two-well</t>
  </si>
  <si>
    <t>Perforated panel over isolation blanket, 10% open area</t>
  </si>
  <si>
    <t>Fiberglass, 1 in. on rigid backing</t>
  </si>
  <si>
    <t>Fiberglass, 2 in. on rigid backing</t>
  </si>
  <si>
    <t>Fiberglass, 2 in. on rigid backing, 1 in. airspace</t>
  </si>
  <si>
    <t>Fiberglass, 4 in. on rigid backing</t>
  </si>
  <si>
    <t xml:space="preserve">125 Hz     </t>
  </si>
  <si>
    <t>250 Hz</t>
  </si>
  <si>
    <t>500 Hz</t>
  </si>
  <si>
    <t>1000 Hz</t>
  </si>
  <si>
    <t>2000 Hz</t>
  </si>
  <si>
    <t>4000 Hz</t>
  </si>
  <si>
    <r>
      <t>Single person or heavily upholstered seat(</t>
    </r>
    <r>
      <rPr>
        <sz val="11"/>
        <color theme="1"/>
        <rFont val="Calibri"/>
        <family val="2"/>
        <charset val="161"/>
      </rPr>
      <t>± 0.10        )</t>
    </r>
  </si>
  <si>
    <t>Wooden chair, table, furnishing, for one person</t>
  </si>
  <si>
    <t xml:space="preserve">Sound Absorption A in </t>
  </si>
  <si>
    <t>Frequency (Hz)</t>
  </si>
  <si>
    <t>Number of objects</t>
  </si>
  <si>
    <t>Material</t>
  </si>
  <si>
    <t>Object</t>
  </si>
  <si>
    <t>mtr name 3</t>
  </si>
  <si>
    <t>mtr name 4</t>
  </si>
  <si>
    <t>mtr name 5</t>
  </si>
  <si>
    <t>mtr name 6</t>
  </si>
  <si>
    <t>mtr name 7</t>
  </si>
  <si>
    <t>mtr name 8</t>
  </si>
  <si>
    <t>mtr name 9</t>
  </si>
  <si>
    <t>obj name 2</t>
  </si>
  <si>
    <t>obj name 3</t>
  </si>
  <si>
    <t>RT60 (s)</t>
  </si>
  <si>
    <t>Sabine</t>
  </si>
  <si>
    <t>Norris-Eyring</t>
  </si>
  <si>
    <t>Air absoprtion</t>
  </si>
  <si>
    <t>AIR ABOSRPTION</t>
  </si>
  <si>
    <t>Humidity (30%,50%,70%)</t>
  </si>
  <si>
    <t>Temperature (15,20,25,30)</t>
  </si>
  <si>
    <t>INPUT</t>
  </si>
  <si>
    <t>OUTPUT</t>
  </si>
  <si>
    <t>Total Absorption</t>
  </si>
  <si>
    <t>Freq (Hz)</t>
  </si>
  <si>
    <t>Ηumidity</t>
  </si>
  <si>
    <t>Τemper</t>
  </si>
  <si>
    <t>Temperature</t>
  </si>
  <si>
    <t>Humidity</t>
  </si>
  <si>
    <t>125Hz</t>
  </si>
  <si>
    <t>Material Absorption</t>
  </si>
  <si>
    <t>Object Absorption</t>
  </si>
  <si>
    <t>125 Hz</t>
  </si>
  <si>
    <t>Air Absorption</t>
  </si>
  <si>
    <t>Room volume (m3)</t>
  </si>
  <si>
    <t>4m=</t>
  </si>
  <si>
    <t>obj name 4</t>
  </si>
  <si>
    <t>KNAUF plasterboard, R6/18, 400mm from wall</t>
  </si>
  <si>
    <t>KNAUF plasterboard, R6/18, 65 mm from wall</t>
  </si>
  <si>
    <t>KNAUF plasterboard, R6/18, 65 mm from wall + 20mm Thermolan</t>
  </si>
  <si>
    <t>Carpet - normal</t>
  </si>
  <si>
    <t>Carpet,heavy on undercarpet(1.35  kgr/m2  felt or foam rubber)</t>
  </si>
  <si>
    <t>Concrete (unpainted, rough finish)</t>
  </si>
  <si>
    <t>Concrete (sealed or painted)</t>
  </si>
  <si>
    <t>Wood parquet on concrete</t>
  </si>
  <si>
    <t>Curtains (0.48 kgr/m2)  velour, draped to half area</t>
  </si>
  <si>
    <t>Marble or glazed tile</t>
  </si>
  <si>
    <t>N</t>
  </si>
  <si>
    <t>Sabines</t>
  </si>
  <si>
    <t>Total area (m^2)</t>
  </si>
  <si>
    <t>Μέσος Συν Απορ.</t>
  </si>
  <si>
    <t xml:space="preserve"> Τύπος Sabine</t>
  </si>
  <si>
    <t xml:space="preserve"> Τύπος Norris Eyring</t>
  </si>
  <si>
    <t>mtr name 2</t>
  </si>
  <si>
    <r>
      <t>Area (m</t>
    </r>
    <r>
      <rPr>
        <b/>
        <vertAlign val="superscript"/>
        <sz val="11"/>
        <rFont val="Calibri"/>
        <family val="2"/>
        <charset val="161"/>
        <scheme val="minor"/>
      </rPr>
      <t>2</t>
    </r>
    <r>
      <rPr>
        <b/>
        <sz val="11"/>
        <rFont val="Calibri"/>
        <family val="2"/>
        <charset val="16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</si>
</sst>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vertAlign val="superscript"/>
      <sz val="11"/>
      <name val="Calibri"/>
      <family val="2"/>
      <charset val="161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0" fillId="3" borderId="1" xfId="0" applyFill="1" applyBorder="1"/>
    <xf numFmtId="0" fontId="0" fillId="4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3" fillId="0" borderId="0" xfId="0" applyFont="1" applyFill="1" applyBorder="1" applyAlignment="1"/>
    <xf numFmtId="0" fontId="0" fillId="8" borderId="1" xfId="0" applyFill="1" applyBorder="1"/>
    <xf numFmtId="0" fontId="5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wrapText="1"/>
    </xf>
    <xf numFmtId="0" fontId="0" fillId="9" borderId="1" xfId="0" applyFill="1" applyBorder="1"/>
    <xf numFmtId="0" fontId="4" fillId="9" borderId="1" xfId="0" applyFont="1" applyFill="1" applyBorder="1" applyAlignment="1">
      <alignment wrapText="1"/>
    </xf>
    <xf numFmtId="0" fontId="0" fillId="10" borderId="1" xfId="0" applyFill="1" applyBorder="1"/>
    <xf numFmtId="0" fontId="0" fillId="7" borderId="1" xfId="0" applyFill="1" applyBorder="1"/>
    <xf numFmtId="0" fontId="0" fillId="0" borderId="9" xfId="0" applyFill="1" applyBorder="1"/>
    <xf numFmtId="0" fontId="0" fillId="4" borderId="1" xfId="0" applyFill="1" applyBorder="1" applyAlignment="1">
      <alignment horizontal="right"/>
    </xf>
    <xf numFmtId="0" fontId="0" fillId="11" borderId="6" xfId="0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0" fontId="3" fillId="10" borderId="1" xfId="0" applyFont="1" applyFill="1" applyBorder="1"/>
    <xf numFmtId="0" fontId="0" fillId="12" borderId="1" xfId="0" applyFill="1" applyBorder="1"/>
    <xf numFmtId="0" fontId="0" fillId="13" borderId="6" xfId="0" applyFill="1" applyBorder="1"/>
    <xf numFmtId="0" fontId="0" fillId="13" borderId="1" xfId="0" applyFill="1" applyBorder="1"/>
    <xf numFmtId="0" fontId="0" fillId="14" borderId="1" xfId="0" applyFill="1" applyBorder="1"/>
    <xf numFmtId="0" fontId="2" fillId="0" borderId="0" xfId="0" applyFont="1" applyFill="1" applyBorder="1"/>
    <xf numFmtId="0" fontId="0" fillId="0" borderId="0" xfId="0" applyAlignment="1">
      <alignment wrapText="1"/>
    </xf>
    <xf numFmtId="0" fontId="3" fillId="3" borderId="1" xfId="0" applyNumberFormat="1" applyFont="1" applyFill="1" applyBorder="1" applyAlignment="1">
      <alignment shrinkToFit="1"/>
    </xf>
    <xf numFmtId="0" fontId="0" fillId="6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2" borderId="4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2" fontId="0" fillId="15" borderId="1" xfId="0" applyNumberFormat="1" applyFill="1" applyBorder="1"/>
    <xf numFmtId="0" fontId="0" fillId="15" borderId="1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7" borderId="8" xfId="0" applyFill="1" applyBorder="1" applyAlignment="1"/>
    <xf numFmtId="0" fontId="0" fillId="7" borderId="10" xfId="0" applyFill="1" applyBorder="1" applyAlignment="1"/>
    <xf numFmtId="0" fontId="0" fillId="15" borderId="0" xfId="0" applyFill="1" applyBorder="1"/>
    <xf numFmtId="2" fontId="0" fillId="4" borderId="1" xfId="0" applyNumberFormat="1" applyFill="1" applyBorder="1"/>
    <xf numFmtId="0" fontId="2" fillId="4" borderId="1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6" fillId="11" borderId="1" xfId="0" applyFont="1" applyFill="1" applyBorder="1"/>
    <xf numFmtId="0" fontId="5" fillId="11" borderId="1" xfId="0" applyFont="1" applyFill="1" applyBorder="1"/>
    <xf numFmtId="0" fontId="0" fillId="11" borderId="1" xfId="0" applyFill="1" applyBorder="1" applyAlignment="1">
      <alignment wrapText="1"/>
    </xf>
    <xf numFmtId="0" fontId="2" fillId="11" borderId="1" xfId="0" applyFont="1" applyFill="1" applyBorder="1"/>
    <xf numFmtId="0" fontId="0" fillId="11" borderId="1" xfId="0" applyFill="1" applyBorder="1"/>
    <xf numFmtId="0" fontId="0" fillId="11" borderId="8" xfId="0" applyFill="1" applyBorder="1"/>
    <xf numFmtId="0" fontId="2" fillId="11" borderId="8" xfId="0" applyFont="1" applyFill="1" applyBorder="1"/>
    <xf numFmtId="0" fontId="0" fillId="16" borderId="0" xfId="0" applyFill="1" applyBorder="1"/>
    <xf numFmtId="0" fontId="0" fillId="16" borderId="0" xfId="0" applyFill="1" applyBorder="1" applyAlignment="1">
      <alignment horizontal="right"/>
    </xf>
    <xf numFmtId="0" fontId="6" fillId="11" borderId="0" xfId="0" applyFont="1" applyFill="1" applyBorder="1"/>
    <xf numFmtId="0" fontId="2" fillId="2" borderId="0" xfId="0" applyFont="1" applyFill="1" applyBorder="1"/>
    <xf numFmtId="2" fontId="0" fillId="15" borderId="0" xfId="0" applyNumberFormat="1" applyFill="1" applyBorder="1"/>
    <xf numFmtId="0" fontId="2" fillId="4" borderId="8" xfId="0" applyFont="1" applyFill="1" applyBorder="1" applyAlignment="1">
      <alignment vertical="center"/>
    </xf>
    <xf numFmtId="2" fontId="0" fillId="4" borderId="8" xfId="0" applyNumberForma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17" borderId="1" xfId="0" applyFont="1" applyFill="1" applyBorder="1" applyAlignment="1">
      <alignment horizont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9" borderId="1" xfId="0" applyFont="1" applyFill="1" applyBorder="1"/>
    <xf numFmtId="0" fontId="2" fillId="4" borderId="8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16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2" fillId="16" borderId="0" xfId="0" applyFont="1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F093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Sabine</c:v>
          </c:tx>
          <c:cat>
            <c:strRef>
              <c:f>'RT60'!$O$6:$T$6</c:f>
              <c:strCache>
                <c:ptCount val="6"/>
                <c:pt idx="0">
                  <c:v>125 Hz     </c:v>
                </c:pt>
                <c:pt idx="1">
                  <c:v>250 Hz</c:v>
                </c:pt>
                <c:pt idx="2">
                  <c:v>500 Hz</c:v>
                </c:pt>
                <c:pt idx="3">
                  <c:v>1000 Hz</c:v>
                </c:pt>
                <c:pt idx="4">
                  <c:v>2000 Hz</c:v>
                </c:pt>
                <c:pt idx="5">
                  <c:v>4000 Hz</c:v>
                </c:pt>
              </c:strCache>
            </c:strRef>
          </c:cat>
          <c:val>
            <c:numRef>
              <c:f>'RT60'!$W$7:$AB$7</c:f>
              <c:numCache>
                <c:formatCode>0.00</c:formatCode>
                <c:ptCount val="6"/>
                <c:pt idx="0">
                  <c:v>12.88</c:v>
                </c:pt>
                <c:pt idx="1">
                  <c:v>6.44</c:v>
                </c:pt>
                <c:pt idx="2">
                  <c:v>6.44</c:v>
                </c:pt>
                <c:pt idx="3">
                  <c:v>6.44</c:v>
                </c:pt>
                <c:pt idx="4">
                  <c:v>4.6131805157593124</c:v>
                </c:pt>
                <c:pt idx="5">
                  <c:v>3.0037313432835826</c:v>
                </c:pt>
              </c:numCache>
            </c:numRef>
          </c:val>
          <c:smooth val="0"/>
        </c:ser>
        <c:ser>
          <c:idx val="1"/>
          <c:order val="1"/>
          <c:tx>
            <c:v>Norris Eyring</c:v>
          </c:tx>
          <c:cat>
            <c:strRef>
              <c:f>'RT60'!$O$6:$T$6</c:f>
              <c:strCache>
                <c:ptCount val="6"/>
                <c:pt idx="0">
                  <c:v>125 Hz     </c:v>
                </c:pt>
                <c:pt idx="1">
                  <c:v>250 Hz</c:v>
                </c:pt>
                <c:pt idx="2">
                  <c:v>500 Hz</c:v>
                </c:pt>
                <c:pt idx="3">
                  <c:v>1000 Hz</c:v>
                </c:pt>
                <c:pt idx="4">
                  <c:v>2000 Hz</c:v>
                </c:pt>
                <c:pt idx="5">
                  <c:v>4000 Hz</c:v>
                </c:pt>
              </c:strCache>
            </c:strRef>
          </c:cat>
          <c:val>
            <c:numRef>
              <c:f>'RT60'!$W$8:$AB$8</c:f>
              <c:numCache>
                <c:formatCode>0.00</c:formatCode>
                <c:ptCount val="6"/>
                <c:pt idx="0">
                  <c:v>12.815492126576764</c:v>
                </c:pt>
                <c:pt idx="1">
                  <c:v>6.3753831590831744</c:v>
                </c:pt>
                <c:pt idx="2">
                  <c:v>6.3753831590831744</c:v>
                </c:pt>
                <c:pt idx="3">
                  <c:v>6.3753831590831744</c:v>
                </c:pt>
                <c:pt idx="4">
                  <c:v>4.548476582160216</c:v>
                </c:pt>
                <c:pt idx="5">
                  <c:v>2.9388609538704769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52064"/>
        <c:axId val="176377216"/>
      </c:lineChart>
      <c:catAx>
        <c:axId val="20655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76377216"/>
        <c:crosses val="autoZero"/>
        <c:auto val="1"/>
        <c:lblAlgn val="ctr"/>
        <c:lblOffset val="100"/>
        <c:noMultiLvlLbl val="0"/>
      </c:catAx>
      <c:valAx>
        <c:axId val="1763772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6552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377078</xdr:colOff>
      <xdr:row>8</xdr:row>
      <xdr:rowOff>8966</xdr:rowOff>
    </xdr:from>
    <xdr:ext cx="453714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xmlns="" id="{35C26397-1B98-4E48-B891-DFB1E65DA0C4}"/>
                </a:ext>
              </a:extLst>
            </xdr:cNvPr>
            <xdr:cNvSpPr txBox="1"/>
          </xdr:nvSpPr>
          <xdr:spPr>
            <a:xfrm>
              <a:off x="13205572" y="726142"/>
              <a:ext cx="453714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𝑘𝑔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/</m:t>
                    </m:r>
                    <m:sSup>
                      <m:sSupPr>
                        <m:ctrlPr>
                          <a:rPr lang="en-US" sz="11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xmlns:a14="http://schemas.microsoft.com/office/drawing/2010/main" xmlns="" id="{35C26397-1B98-4E48-B891-DFB1E65DA0C4}"/>
                </a:ext>
              </a:extLst>
            </xdr:cNvPr>
            <xdr:cNvSpPr txBox="1"/>
          </xdr:nvSpPr>
          <xdr:spPr>
            <a:xfrm>
              <a:off x="13205572" y="726142"/>
              <a:ext cx="453714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𝑘𝑔/𝑚</a:t>
              </a:r>
              <a:r>
                <a:rPr lang="en-US" sz="1100" b="0" i="0">
                  <a:latin typeface="Cambria Math"/>
                </a:rPr>
                <a:t>^</a:t>
              </a:r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endParaRPr lang="el-GR" sz="1100"/>
            </a:p>
          </xdr:txBody>
        </xdr:sp>
      </mc:Fallback>
    </mc:AlternateContent>
    <xdr:clientData/>
  </xdr:oneCellAnchor>
  <xdr:oneCellAnchor>
    <xdr:from>
      <xdr:col>5</xdr:col>
      <xdr:colOff>381000</xdr:colOff>
      <xdr:row>47</xdr:row>
      <xdr:rowOff>14287</xdr:rowOff>
    </xdr:from>
    <xdr:ext cx="217944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xmlns="" id="{A83FB64E-D750-4147-8FE4-440440CF1C1D}"/>
                </a:ext>
              </a:extLst>
            </xdr:cNvPr>
            <xdr:cNvSpPr txBox="1"/>
          </xdr:nvSpPr>
          <xdr:spPr>
            <a:xfrm>
              <a:off x="3476625" y="7443787"/>
              <a:ext cx="217944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l-GR" sz="1100" i="1">
                            <a:latin typeface="Cambria Math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A83FB64E-D750-4147-8FE4-440440CF1C1D}"/>
                </a:ext>
              </a:extLst>
            </xdr:cNvPr>
            <xdr:cNvSpPr txBox="1"/>
          </xdr:nvSpPr>
          <xdr:spPr>
            <a:xfrm>
              <a:off x="3476625" y="7443787"/>
              <a:ext cx="217944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𝑚</a:t>
              </a:r>
              <a:r>
                <a:rPr lang="el-GR" sz="1100" b="0" i="0">
                  <a:latin typeface="Cambria Math" panose="02040503050406030204" pitchFamily="18" charset="0"/>
                </a:rPr>
                <a:t>^</a:t>
              </a:r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endParaRPr lang="el-GR" sz="1100"/>
            </a:p>
          </xdr:txBody>
        </xdr:sp>
      </mc:Fallback>
    </mc:AlternateContent>
    <xdr:clientData/>
  </xdr:oneCellAnchor>
  <xdr:oneCellAnchor>
    <xdr:from>
      <xdr:col>11</xdr:col>
      <xdr:colOff>5603</xdr:colOff>
      <xdr:row>45</xdr:row>
      <xdr:rowOff>5883</xdr:rowOff>
    </xdr:from>
    <xdr:ext cx="217945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xmlns="" id="{77D228B6-BD6B-4887-B537-36323882CF81}"/>
                </a:ext>
              </a:extLst>
            </xdr:cNvPr>
            <xdr:cNvSpPr txBox="1"/>
          </xdr:nvSpPr>
          <xdr:spPr>
            <a:xfrm>
              <a:off x="7150474" y="8074118"/>
              <a:ext cx="21794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l-GR" sz="1100" i="1">
                            <a:latin typeface="Cambria Math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xmlns:a14="http://schemas.microsoft.com/office/drawing/2010/main" xmlns="" id="{77D228B6-BD6B-4887-B537-36323882CF81}"/>
                </a:ext>
              </a:extLst>
            </xdr:cNvPr>
            <xdr:cNvSpPr txBox="1"/>
          </xdr:nvSpPr>
          <xdr:spPr>
            <a:xfrm>
              <a:off x="7150474" y="8074118"/>
              <a:ext cx="21794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𝑚</a:t>
              </a:r>
              <a:r>
                <a:rPr lang="el-GR" sz="1100" b="0" i="0">
                  <a:latin typeface="Cambria Math"/>
                </a:rPr>
                <a:t>^</a:t>
              </a:r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endParaRPr lang="el-GR" sz="1100"/>
            </a:p>
          </xdr:txBody>
        </xdr:sp>
      </mc:Fallback>
    </mc:AlternateContent>
    <xdr:clientData/>
  </xdr:oneCellAnchor>
  <xdr:oneCellAnchor>
    <xdr:from>
      <xdr:col>26</xdr:col>
      <xdr:colOff>76200</xdr:colOff>
      <xdr:row>0</xdr:row>
      <xdr:rowOff>14287</xdr:rowOff>
    </xdr:from>
    <xdr:ext cx="65" cy="187872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B4D73C58-6766-42E4-89C3-08096C4AA646}"/>
            </a:ext>
          </a:extLst>
        </xdr:cNvPr>
        <xdr:cNvSpPr txBox="1"/>
      </xdr:nvSpPr>
      <xdr:spPr>
        <a:xfrm>
          <a:off x="16589188" y="14287"/>
          <a:ext cx="65" cy="187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l-GR" sz="1200"/>
        </a:p>
      </xdr:txBody>
    </xdr:sp>
    <xdr:clientData/>
  </xdr:oneCellAnchor>
  <xdr:oneCellAnchor>
    <xdr:from>
      <xdr:col>26</xdr:col>
      <xdr:colOff>76200</xdr:colOff>
      <xdr:row>44</xdr:row>
      <xdr:rowOff>14287</xdr:rowOff>
    </xdr:from>
    <xdr:ext cx="327782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xmlns="" id="{C4793D50-49A7-48E8-9C55-52CE3E85A8CD}"/>
                </a:ext>
              </a:extLst>
            </xdr:cNvPr>
            <xdr:cNvSpPr txBox="1"/>
          </xdr:nvSpPr>
          <xdr:spPr>
            <a:xfrm>
              <a:off x="16363950" y="14287"/>
              <a:ext cx="32778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l-GR" sz="12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𝑅𝑡</m:t>
                        </m:r>
                      </m:e>
                      <m: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60</m:t>
                        </m:r>
                      </m:sub>
                    </m:sSub>
                  </m:oMath>
                </m:oMathPara>
              </a14:m>
              <a:endParaRPr lang="el-GR" sz="1200"/>
            </a:p>
          </xdr:txBody>
        </xdr:sp>
      </mc:Choice>
      <mc:Fallback xmlns="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C4793D50-49A7-48E8-9C55-52CE3E85A8CD}"/>
                </a:ext>
              </a:extLst>
            </xdr:cNvPr>
            <xdr:cNvSpPr txBox="1"/>
          </xdr:nvSpPr>
          <xdr:spPr>
            <a:xfrm>
              <a:off x="16363950" y="14287"/>
              <a:ext cx="327782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200" i="0">
                  <a:latin typeface="Cambria Math" panose="02040503050406030204" pitchFamily="18" charset="0"/>
                </a:rPr>
                <a:t>〖</a:t>
              </a:r>
              <a:r>
                <a:rPr lang="en-US" sz="1200" b="0" i="0">
                  <a:latin typeface="Cambria Math" panose="02040503050406030204" pitchFamily="18" charset="0"/>
                </a:rPr>
                <a:t>𝑅𝑡</a:t>
              </a:r>
              <a:r>
                <a:rPr lang="el-GR" sz="1200" b="0" i="0">
                  <a:latin typeface="Cambria Math" panose="02040503050406030204" pitchFamily="18" charset="0"/>
                </a:rPr>
                <a:t>〗_</a:t>
              </a:r>
              <a:r>
                <a:rPr lang="en-US" sz="1200" b="0" i="0">
                  <a:latin typeface="Cambria Math" panose="02040503050406030204" pitchFamily="18" charset="0"/>
                </a:rPr>
                <a:t>60</a:t>
              </a:r>
              <a:endParaRPr lang="el-GR" sz="1200"/>
            </a:p>
          </xdr:txBody>
        </xdr:sp>
      </mc:Fallback>
    </mc:AlternateContent>
    <xdr:clientData/>
  </xdr:oneCellAnchor>
  <xdr:oneCellAnchor>
    <xdr:from>
      <xdr:col>28</xdr:col>
      <xdr:colOff>95250</xdr:colOff>
      <xdr:row>44</xdr:row>
      <xdr:rowOff>23812</xdr:rowOff>
    </xdr:from>
    <xdr:ext cx="217945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xmlns="" id="{28010F49-9010-450F-BF93-866F80E07FF7}"/>
                </a:ext>
              </a:extLst>
            </xdr:cNvPr>
            <xdr:cNvSpPr txBox="1"/>
          </xdr:nvSpPr>
          <xdr:spPr>
            <a:xfrm>
              <a:off x="7038975" y="7262812"/>
              <a:ext cx="21794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l-GR" sz="1100" i="1">
                            <a:latin typeface="Cambria Math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28010F49-9010-450F-BF93-866F80E07FF7}"/>
                </a:ext>
              </a:extLst>
            </xdr:cNvPr>
            <xdr:cNvSpPr txBox="1"/>
          </xdr:nvSpPr>
          <xdr:spPr>
            <a:xfrm>
              <a:off x="7038975" y="7262812"/>
              <a:ext cx="21794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𝑚</a:t>
              </a:r>
              <a:r>
                <a:rPr lang="el-GR" sz="1100" b="0" i="0">
                  <a:latin typeface="Cambria Math" panose="02040503050406030204" pitchFamily="18" charset="0"/>
                </a:rPr>
                <a:t>^</a:t>
              </a:r>
              <a:r>
                <a:rPr lang="en-US" sz="1100" b="0" i="0">
                  <a:latin typeface="Cambria Math" panose="02040503050406030204" pitchFamily="18" charset="0"/>
                </a:rPr>
                <a:t>2</a:t>
              </a:r>
              <a:endParaRPr lang="el-GR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173180</xdr:colOff>
      <xdr:row>10</xdr:row>
      <xdr:rowOff>11544</xdr:rowOff>
    </xdr:from>
    <xdr:ext cx="1524001" cy="4610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xmlns="" id="{45B04D26-2791-4D5E-A5EE-F6B96CBD6B9E}"/>
                </a:ext>
              </a:extLst>
            </xdr:cNvPr>
            <xdr:cNvSpPr txBox="1"/>
          </xdr:nvSpPr>
          <xdr:spPr>
            <a:xfrm>
              <a:off x="19142362" y="2643908"/>
              <a:ext cx="1524001" cy="461088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l-GR" sz="16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𝑅𝑡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60</m:t>
                        </m:r>
                      </m:sub>
                    </m:sSub>
                    <m:r>
                      <a:rPr lang="en-US" sz="1600" b="0" i="1">
                        <a:latin typeface="Cambria Math" panose="02040503050406030204" pitchFamily="18" charset="0"/>
                      </a:rPr>
                      <m:t>=0.161</m:t>
                    </m:r>
                    <m:f>
                      <m:fPr>
                        <m:ctrlPr>
                          <a:rPr lang="en-US" sz="16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𝑉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𝑆</m:t>
                        </m:r>
                        <m:acc>
                          <m:accPr>
                            <m:chr m:val="̅"/>
                            <m:ctrlPr>
                              <a:rPr lang="en-US" sz="1600" b="0" i="1"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𝑎</m:t>
                            </m:r>
                          </m:e>
                        </m:acc>
                      </m:den>
                    </m:f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xmlns:a14="http://schemas.microsoft.com/office/drawing/2010/main" xmlns="" id="{45B04D26-2791-4D5E-A5EE-F6B96CBD6B9E}"/>
                </a:ext>
              </a:extLst>
            </xdr:cNvPr>
            <xdr:cNvSpPr txBox="1"/>
          </xdr:nvSpPr>
          <xdr:spPr>
            <a:xfrm>
              <a:off x="19142362" y="2643908"/>
              <a:ext cx="1524001" cy="461088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l-GR" sz="1600" i="0">
                  <a:latin typeface="Cambria Math"/>
                </a:rPr>
                <a:t>〖</a:t>
              </a:r>
              <a:r>
                <a:rPr lang="en-US" sz="1600" b="0" i="0">
                  <a:latin typeface="Cambria Math" panose="02040503050406030204" pitchFamily="18" charset="0"/>
                </a:rPr>
                <a:t>𝑅𝑡</a:t>
              </a:r>
              <a:r>
                <a:rPr lang="el-GR" sz="1600" b="0" i="0">
                  <a:latin typeface="Cambria Math"/>
                </a:rPr>
                <a:t>〗_</a:t>
              </a:r>
              <a:r>
                <a:rPr lang="en-US" sz="1600" b="0" i="0">
                  <a:latin typeface="Cambria Math" panose="02040503050406030204" pitchFamily="18" charset="0"/>
                </a:rPr>
                <a:t>60=0.161 𝑉</a:t>
              </a:r>
              <a:r>
                <a:rPr lang="en-US" sz="1600" b="0" i="0">
                  <a:latin typeface="Cambria Math"/>
                </a:rPr>
                <a:t>/(</a:t>
              </a:r>
              <a:r>
                <a:rPr lang="en-US" sz="1600" b="0" i="0">
                  <a:latin typeface="Cambria Math" panose="02040503050406030204" pitchFamily="18" charset="0"/>
                </a:rPr>
                <a:t>𝑆𝑎</a:t>
              </a:r>
              <a:r>
                <a:rPr lang="en-US" sz="1600" b="0" i="0">
                  <a:latin typeface="Cambria Math"/>
                </a:rPr>
                <a:t> ̅ )</a:t>
              </a:r>
              <a:endParaRPr lang="el-GR" sz="1100"/>
            </a:p>
          </xdr:txBody>
        </xdr:sp>
      </mc:Fallback>
    </mc:AlternateContent>
    <xdr:clientData/>
  </xdr:oneCellAnchor>
  <xdr:oneCellAnchor>
    <xdr:from>
      <xdr:col>20</xdr:col>
      <xdr:colOff>555971</xdr:colOff>
      <xdr:row>13</xdr:row>
      <xdr:rowOff>15658</xdr:rowOff>
    </xdr:from>
    <xdr:ext cx="2509213" cy="5046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xmlns="" id="{2B0607CA-2B35-4EA3-86C6-12776797922F}"/>
                </a:ext>
              </a:extLst>
            </xdr:cNvPr>
            <xdr:cNvSpPr txBox="1"/>
          </xdr:nvSpPr>
          <xdr:spPr>
            <a:xfrm>
              <a:off x="18913244" y="3617840"/>
              <a:ext cx="2509213" cy="5046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l-GR" sz="16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𝑅𝑡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60</m:t>
                        </m:r>
                      </m:sub>
                    </m:sSub>
                    <m:r>
                      <a:rPr lang="en-US" sz="1600" b="0" i="1">
                        <a:latin typeface="Cambria Math" panose="02040503050406030204" pitchFamily="18" charset="0"/>
                      </a:rPr>
                      <m:t>=0,161</m:t>
                    </m:r>
                    <m:f>
                      <m:fPr>
                        <m:ctrlPr>
                          <a:rPr lang="en-US" sz="16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𝑉</m:t>
                        </m:r>
                      </m:num>
                      <m:den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𝑆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m:rPr>
                            <m:sty m:val="p"/>
                          </m:rPr>
                          <a:rPr lang="en-US" sz="1600" b="0" i="0">
                            <a:latin typeface="Cambria Math" panose="02040503050406030204" pitchFamily="18" charset="0"/>
                          </a:rPr>
                          <m:t>ln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⁡(1−</m:t>
                        </m:r>
                        <m:acc>
                          <m:accPr>
                            <m:chr m:val="̅"/>
                            <m:ctrlPr>
                              <a:rPr lang="en-US" sz="1600" b="0" i="1"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en-US" sz="1600" b="0" i="1">
                                <a:latin typeface="Cambria Math" panose="02040503050406030204" pitchFamily="18" charset="0"/>
                              </a:rPr>
                              <m:t>𝑎</m:t>
                            </m:r>
                          </m:e>
                        </m:acc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xmlns:a14="http://schemas.microsoft.com/office/drawing/2010/main" xmlns="" id="{2B0607CA-2B35-4EA3-86C6-12776797922F}"/>
                </a:ext>
              </a:extLst>
            </xdr:cNvPr>
            <xdr:cNvSpPr txBox="1"/>
          </xdr:nvSpPr>
          <xdr:spPr>
            <a:xfrm>
              <a:off x="18913244" y="3617840"/>
              <a:ext cx="2509213" cy="5046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600" i="0">
                  <a:latin typeface="Cambria Math"/>
                </a:rPr>
                <a:t>〖</a:t>
              </a:r>
              <a:r>
                <a:rPr lang="en-US" sz="1600" b="0" i="0">
                  <a:latin typeface="Cambria Math" panose="02040503050406030204" pitchFamily="18" charset="0"/>
                </a:rPr>
                <a:t>𝑅𝑡</a:t>
              </a:r>
              <a:r>
                <a:rPr lang="el-GR" sz="1600" b="0" i="0">
                  <a:latin typeface="Cambria Math"/>
                </a:rPr>
                <a:t>〗_</a:t>
              </a:r>
              <a:r>
                <a:rPr lang="en-US" sz="1600" b="0" i="0">
                  <a:latin typeface="Cambria Math" panose="02040503050406030204" pitchFamily="18" charset="0"/>
                </a:rPr>
                <a:t>60=0,161 𝑉</a:t>
              </a:r>
              <a:r>
                <a:rPr lang="en-US" sz="1600" b="0" i="0">
                  <a:latin typeface="Cambria Math"/>
                </a:rPr>
                <a:t>/(</a:t>
              </a:r>
              <a:r>
                <a:rPr lang="en-US" sz="1600" b="0" i="0">
                  <a:latin typeface="Cambria Math" panose="02040503050406030204" pitchFamily="18" charset="0"/>
                </a:rPr>
                <a:t>−𝑆∗ln⁡(1−𝑎</a:t>
              </a:r>
              <a:r>
                <a:rPr lang="en-US" sz="1600" b="0" i="0">
                  <a:latin typeface="Cambria Math"/>
                </a:rPr>
                <a:t> ̅</a:t>
              </a:r>
              <a:r>
                <a:rPr lang="en-US" sz="1600" b="0" i="0">
                  <a:latin typeface="Cambria Math" panose="02040503050406030204" pitchFamily="18" charset="0"/>
                </a:rPr>
                <a:t>)</a:t>
              </a:r>
              <a:r>
                <a:rPr lang="en-US" sz="1600" b="0" i="0">
                  <a:latin typeface="Cambria Math"/>
                </a:rPr>
                <a:t>)</a:t>
              </a:r>
              <a:endParaRPr lang="el-GR" sz="1100"/>
            </a:p>
          </xdr:txBody>
        </xdr:sp>
      </mc:Fallback>
    </mc:AlternateContent>
    <xdr:clientData/>
  </xdr:oneCellAnchor>
  <xdr:oneCellAnchor>
    <xdr:from>
      <xdr:col>23</xdr:col>
      <xdr:colOff>0</xdr:colOff>
      <xdr:row>10</xdr:row>
      <xdr:rowOff>0</xdr:rowOff>
    </xdr:from>
    <xdr:ext cx="1916546" cy="319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xmlns="" id="{A13D6C20-DC6D-4ECF-A739-93BCA25F2966}"/>
                </a:ext>
              </a:extLst>
            </xdr:cNvPr>
            <xdr:cNvSpPr txBox="1"/>
          </xdr:nvSpPr>
          <xdr:spPr>
            <a:xfrm>
              <a:off x="21162818" y="2632364"/>
              <a:ext cx="1916546" cy="319703"/>
            </a:xfrm>
            <a:prstGeom prst="rect">
              <a:avLst/>
            </a:prstGeom>
            <a:solidFill>
              <a:srgbClr val="FFFF00"/>
            </a:solidFill>
            <a:ln w="9525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𝑅𝑇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60=0.161∗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</m:t>
                        </m:r>
                        <m:acc>
                          <m:accPr>
                            <m:chr m:val="̅"/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𝑎</m:t>
                            </m:r>
                          </m:e>
                        </m:acc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+4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𝑚𝑣</m:t>
                        </m:r>
                      </m:den>
                    </m:f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xmlns:a14="http://schemas.microsoft.com/office/drawing/2010/main" xmlns="" id="{A13D6C20-DC6D-4ECF-A739-93BCA25F2966}"/>
                </a:ext>
              </a:extLst>
            </xdr:cNvPr>
            <xdr:cNvSpPr txBox="1"/>
          </xdr:nvSpPr>
          <xdr:spPr>
            <a:xfrm>
              <a:off x="21162818" y="2632364"/>
              <a:ext cx="1916546" cy="319703"/>
            </a:xfrm>
            <a:prstGeom prst="rect">
              <a:avLst/>
            </a:prstGeom>
            <a:solidFill>
              <a:srgbClr val="FFFF00"/>
            </a:solidFill>
            <a:ln w="9525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𝑅𝑇60=0.161∗𝑉</a:t>
              </a:r>
              <a:r>
                <a:rPr lang="en-US" sz="1100" b="0" i="0">
                  <a:latin typeface="Cambria Math"/>
                </a:rPr>
                <a:t>/(</a:t>
              </a:r>
              <a:r>
                <a:rPr lang="en-US" sz="1100" b="0" i="0">
                  <a:latin typeface="Cambria Math" panose="02040503050406030204" pitchFamily="18" charset="0"/>
                </a:rPr>
                <a:t>𝑆𝑎</a:t>
              </a:r>
              <a:r>
                <a:rPr lang="en-US" sz="1100" b="0" i="0">
                  <a:latin typeface="Cambria Math"/>
                </a:rPr>
                <a:t> ̅</a:t>
              </a:r>
              <a:r>
                <a:rPr lang="en-US" sz="1100" b="0" i="0">
                  <a:latin typeface="Cambria Math" panose="02040503050406030204" pitchFamily="18" charset="0"/>
                </a:rPr>
                <a:t>+4𝑚𝑣</a:t>
              </a:r>
              <a:r>
                <a:rPr lang="en-US" sz="1100" b="0" i="0">
                  <a:latin typeface="Cambria Math"/>
                </a:rPr>
                <a:t>)</a:t>
              </a:r>
              <a:endParaRPr lang="el-GR" sz="1100"/>
            </a:p>
          </xdr:txBody>
        </xdr:sp>
      </mc:Fallback>
    </mc:AlternateContent>
    <xdr:clientData/>
  </xdr:oneCellAnchor>
  <xdr:twoCellAnchor>
    <xdr:from>
      <xdr:col>21</xdr:col>
      <xdr:colOff>173181</xdr:colOff>
      <xdr:row>16</xdr:row>
      <xdr:rowOff>161636</xdr:rowOff>
    </xdr:from>
    <xdr:to>
      <xdr:col>30</xdr:col>
      <xdr:colOff>219362</xdr:colOff>
      <xdr:row>27</xdr:row>
      <xdr:rowOff>15009</xdr:rowOff>
    </xdr:to>
    <xdr:graphicFrame macro="">
      <xdr:nvGraphicFramePr>
        <xdr:cNvPr id="5" name="Γράφημα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99060</xdr:colOff>
      <xdr:row>7</xdr:row>
      <xdr:rowOff>167640</xdr:rowOff>
    </xdr:from>
    <xdr:ext cx="1622560" cy="319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xmlns="" id="{A13D6C20-DC6D-4ECF-A739-93BCA25F2966}"/>
                </a:ext>
              </a:extLst>
            </xdr:cNvPr>
            <xdr:cNvSpPr txBox="1"/>
          </xdr:nvSpPr>
          <xdr:spPr>
            <a:xfrm>
              <a:off x="11925300" y="1478280"/>
              <a:ext cx="1622560" cy="319703"/>
            </a:xfrm>
            <a:prstGeom prst="rect">
              <a:avLst/>
            </a:prstGeom>
            <a:solidFill>
              <a:srgbClr val="FFFF00"/>
            </a:solidFill>
            <a:ln w="9525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𝑅𝑇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60=0.161∗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</m:t>
                        </m:r>
                        <m:acc>
                          <m:accPr>
                            <m:chr m:val="̅"/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𝑎</m:t>
                            </m:r>
                          </m:e>
                        </m:acc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+4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𝑚𝑣</m:t>
                        </m:r>
                      </m:den>
                    </m:f>
                  </m:oMath>
                </m:oMathPara>
              </a14:m>
              <a:endParaRPr lang="el-GR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xmlns:a14="http://schemas.microsoft.com/office/drawing/2010/main" xmlns="" id="{A13D6C20-DC6D-4ECF-A739-93BCA25F2966}"/>
                </a:ext>
              </a:extLst>
            </xdr:cNvPr>
            <xdr:cNvSpPr txBox="1"/>
          </xdr:nvSpPr>
          <xdr:spPr>
            <a:xfrm>
              <a:off x="11925300" y="1478280"/>
              <a:ext cx="1622560" cy="319703"/>
            </a:xfrm>
            <a:prstGeom prst="rect">
              <a:avLst/>
            </a:prstGeom>
            <a:solidFill>
              <a:srgbClr val="FFFF00"/>
            </a:solidFill>
            <a:ln w="9525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𝑅𝑇60=0.161∗𝑉</a:t>
              </a:r>
              <a:r>
                <a:rPr lang="en-US" sz="1100" b="0" i="0">
                  <a:latin typeface="Cambria Math"/>
                </a:rPr>
                <a:t>/(</a:t>
              </a:r>
              <a:r>
                <a:rPr lang="en-US" sz="1100" b="0" i="0">
                  <a:latin typeface="Cambria Math" panose="02040503050406030204" pitchFamily="18" charset="0"/>
                </a:rPr>
                <a:t>𝑆𝑎</a:t>
              </a:r>
              <a:r>
                <a:rPr lang="en-US" sz="1100" b="0" i="0">
                  <a:latin typeface="Cambria Math"/>
                </a:rPr>
                <a:t> ̅</a:t>
              </a:r>
              <a:r>
                <a:rPr lang="en-US" sz="1100" b="0" i="0">
                  <a:latin typeface="Cambria Math" panose="02040503050406030204" pitchFamily="18" charset="0"/>
                </a:rPr>
                <a:t>+4𝑚𝑣</a:t>
              </a:r>
              <a:r>
                <a:rPr lang="en-US" sz="1100" b="0" i="0">
                  <a:latin typeface="Cambria Math"/>
                </a:rPr>
                <a:t>)</a:t>
              </a:r>
              <a:endParaRPr lang="el-GR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8"/>
  <sheetViews>
    <sheetView topLeftCell="A41" zoomScale="85" zoomScaleNormal="85" workbookViewId="0">
      <selection activeCell="N55" sqref="N55"/>
    </sheetView>
  </sheetViews>
  <sheetFormatPr defaultRowHeight="14.4" x14ac:dyDescent="0.3"/>
  <cols>
    <col min="1" max="9" width="9.33203125" customWidth="1"/>
    <col min="10" max="13" width="10.33203125" customWidth="1"/>
    <col min="25" max="25" width="9.6640625" bestFit="1" customWidth="1"/>
  </cols>
  <sheetData>
    <row r="1" spans="1:31" x14ac:dyDescent="0.3">
      <c r="H1" s="69" t="s">
        <v>42</v>
      </c>
      <c r="I1" s="70"/>
      <c r="J1" s="70"/>
      <c r="K1" s="70"/>
      <c r="L1" s="70"/>
      <c r="M1" s="71"/>
      <c r="Y1" s="73"/>
      <c r="Z1" s="74"/>
      <c r="AA1" s="74"/>
      <c r="AB1" s="74"/>
      <c r="AC1" s="74"/>
      <c r="AD1" s="75"/>
    </row>
    <row r="2" spans="1:31" x14ac:dyDescent="0.3">
      <c r="A2" s="69" t="s">
        <v>0</v>
      </c>
      <c r="B2" s="70"/>
      <c r="C2" s="70"/>
      <c r="D2" s="70"/>
      <c r="E2" s="70"/>
      <c r="F2" s="70"/>
      <c r="G2" s="71"/>
      <c r="H2" s="1" t="s">
        <v>33</v>
      </c>
      <c r="I2" s="1" t="s">
        <v>34</v>
      </c>
      <c r="J2" s="1" t="s">
        <v>35</v>
      </c>
      <c r="K2" s="1" t="s">
        <v>36</v>
      </c>
      <c r="L2" s="1" t="s">
        <v>37</v>
      </c>
      <c r="M2" s="1" t="s">
        <v>38</v>
      </c>
      <c r="O2" s="2"/>
      <c r="P2" s="2"/>
      <c r="Q2" s="5"/>
      <c r="R2" s="72"/>
      <c r="S2" s="72"/>
      <c r="T2" s="72"/>
      <c r="U2" s="72"/>
      <c r="V2" s="72"/>
      <c r="W2" s="72"/>
      <c r="X2" s="72"/>
      <c r="Y2" s="5"/>
      <c r="Z2" s="5"/>
      <c r="AA2" s="5"/>
      <c r="AB2" s="5"/>
      <c r="AC2" s="5"/>
      <c r="AD2" s="5"/>
      <c r="AE2" s="5"/>
    </row>
    <row r="3" spans="1:31" x14ac:dyDescent="0.3">
      <c r="A3" s="69" t="s">
        <v>83</v>
      </c>
      <c r="B3" s="70"/>
      <c r="C3" s="70"/>
      <c r="D3" s="70"/>
      <c r="E3" s="70"/>
      <c r="F3" s="70"/>
      <c r="G3" s="71"/>
      <c r="H3" s="1">
        <v>0.01</v>
      </c>
      <c r="I3" s="1">
        <v>0.02</v>
      </c>
      <c r="J3" s="1">
        <v>0.04</v>
      </c>
      <c r="K3" s="1">
        <v>0.06</v>
      </c>
      <c r="L3" s="1">
        <v>0.08</v>
      </c>
      <c r="M3" s="1">
        <v>0.1</v>
      </c>
      <c r="O3" s="2"/>
      <c r="P3" s="2"/>
      <c r="Q3" s="5"/>
      <c r="R3" s="47"/>
      <c r="S3" s="47"/>
      <c r="T3" s="47"/>
      <c r="U3" s="47"/>
      <c r="V3" s="47"/>
      <c r="W3" s="47"/>
      <c r="X3" s="47"/>
      <c r="Y3" s="5"/>
      <c r="Z3" s="5"/>
      <c r="AA3" s="5"/>
      <c r="AB3" s="5"/>
      <c r="AC3" s="5"/>
      <c r="AD3" s="5"/>
      <c r="AE3" s="5"/>
    </row>
    <row r="4" spans="1:31" x14ac:dyDescent="0.3">
      <c r="A4" s="69" t="s">
        <v>84</v>
      </c>
      <c r="B4" s="70"/>
      <c r="C4" s="70"/>
      <c r="D4" s="70"/>
      <c r="E4" s="70"/>
      <c r="F4" s="70"/>
      <c r="G4" s="71"/>
      <c r="H4" s="1">
        <v>0.01</v>
      </c>
      <c r="I4" s="1">
        <v>0.02</v>
      </c>
      <c r="J4" s="1">
        <v>0.02</v>
      </c>
      <c r="K4" s="1">
        <v>0.02</v>
      </c>
      <c r="L4" s="1">
        <v>0.02</v>
      </c>
      <c r="M4" s="1">
        <v>0.02</v>
      </c>
      <c r="O4" s="2"/>
      <c r="P4" s="2"/>
      <c r="Q4" s="5"/>
      <c r="R4" s="47"/>
      <c r="S4" s="47"/>
      <c r="T4" s="47"/>
      <c r="U4" s="47"/>
      <c r="V4" s="47"/>
      <c r="W4" s="47"/>
      <c r="X4" s="47"/>
      <c r="Y4" s="5"/>
      <c r="Z4" s="5"/>
      <c r="AA4" s="5"/>
      <c r="AB4" s="5"/>
      <c r="AC4" s="5"/>
      <c r="AD4" s="5"/>
      <c r="AE4" s="5"/>
    </row>
    <row r="5" spans="1:31" x14ac:dyDescent="0.3">
      <c r="A5" s="69" t="s">
        <v>87</v>
      </c>
      <c r="B5" s="70"/>
      <c r="C5" s="70"/>
      <c r="D5" s="70"/>
      <c r="E5" s="70"/>
      <c r="F5" s="70"/>
      <c r="G5" s="71"/>
      <c r="H5" s="1">
        <v>0.01</v>
      </c>
      <c r="I5" s="1">
        <v>0.01</v>
      </c>
      <c r="J5" s="1">
        <v>0.01</v>
      </c>
      <c r="K5" s="1">
        <v>0.01</v>
      </c>
      <c r="L5" s="1">
        <v>0.02</v>
      </c>
      <c r="M5" s="1">
        <v>0.02</v>
      </c>
      <c r="O5" s="2"/>
      <c r="P5" s="2"/>
      <c r="Q5" s="5"/>
      <c r="R5" s="47"/>
      <c r="S5" s="47"/>
      <c r="T5" s="47"/>
      <c r="U5" s="47"/>
      <c r="V5" s="47"/>
      <c r="W5" s="47"/>
      <c r="X5" s="47"/>
      <c r="Y5" s="5"/>
      <c r="Z5" s="5"/>
      <c r="AA5" s="5"/>
      <c r="AB5" s="5"/>
      <c r="AC5" s="5"/>
      <c r="AD5" s="5"/>
      <c r="AE5" s="5"/>
    </row>
    <row r="6" spans="1:31" x14ac:dyDescent="0.3">
      <c r="A6" s="69" t="s">
        <v>85</v>
      </c>
      <c r="B6" s="70"/>
      <c r="C6" s="70"/>
      <c r="D6" s="70"/>
      <c r="E6" s="70"/>
      <c r="F6" s="70"/>
      <c r="G6" s="71"/>
      <c r="H6" s="1">
        <v>0.04</v>
      </c>
      <c r="I6" s="1">
        <v>0.04</v>
      </c>
      <c r="J6" s="1">
        <v>7.0000000000000007E-2</v>
      </c>
      <c r="K6" s="1">
        <v>0.06</v>
      </c>
      <c r="L6" s="1">
        <v>0.06</v>
      </c>
      <c r="M6" s="1">
        <v>7.0000000000000007E-2</v>
      </c>
      <c r="O6" s="2"/>
      <c r="P6" s="2"/>
      <c r="Q6" s="5"/>
      <c r="R6" s="47"/>
      <c r="S6" s="47"/>
      <c r="T6" s="47"/>
      <c r="U6" s="47"/>
      <c r="V6" s="47"/>
      <c r="W6" s="47"/>
      <c r="X6" s="47"/>
      <c r="Y6" s="5"/>
      <c r="Z6" s="5"/>
      <c r="AA6" s="5"/>
      <c r="AB6" s="5"/>
      <c r="AC6" s="5"/>
      <c r="AD6" s="5"/>
      <c r="AE6" s="5"/>
    </row>
    <row r="7" spans="1:31" x14ac:dyDescent="0.3">
      <c r="A7" s="77" t="s">
        <v>1</v>
      </c>
      <c r="B7" s="78"/>
      <c r="C7" s="78"/>
      <c r="D7" s="78"/>
      <c r="E7" s="78"/>
      <c r="F7" s="78"/>
      <c r="G7" s="79"/>
      <c r="H7" s="1">
        <v>0.4</v>
      </c>
      <c r="I7" s="1">
        <v>0.55000000000000004</v>
      </c>
      <c r="J7" s="1">
        <v>0.8</v>
      </c>
      <c r="K7" s="1">
        <v>0.95</v>
      </c>
      <c r="L7" s="1">
        <v>0.9</v>
      </c>
      <c r="M7" s="1">
        <v>0.85</v>
      </c>
      <c r="O7" s="2"/>
      <c r="P7" s="2"/>
      <c r="Q7" s="5"/>
      <c r="R7" s="72"/>
      <c r="S7" s="72"/>
      <c r="T7" s="72"/>
      <c r="U7" s="72"/>
      <c r="V7" s="72"/>
      <c r="W7" s="72"/>
      <c r="X7" s="72"/>
      <c r="Y7" s="5"/>
      <c r="Z7" s="5"/>
      <c r="AA7" s="5"/>
      <c r="AB7" s="5"/>
      <c r="AC7" s="5"/>
      <c r="AD7" s="5"/>
      <c r="AE7" s="5"/>
    </row>
    <row r="8" spans="1:31" x14ac:dyDescent="0.3">
      <c r="A8" s="69" t="s">
        <v>2</v>
      </c>
      <c r="B8" s="70"/>
      <c r="C8" s="70"/>
      <c r="D8" s="70"/>
      <c r="E8" s="70"/>
      <c r="F8" s="70"/>
      <c r="G8" s="71"/>
      <c r="H8" s="1">
        <v>0.2</v>
      </c>
      <c r="I8" s="1">
        <v>0.35</v>
      </c>
      <c r="J8" s="1">
        <v>0.55000000000000004</v>
      </c>
      <c r="K8" s="1">
        <v>0.65</v>
      </c>
      <c r="L8" s="1">
        <v>0.6</v>
      </c>
      <c r="M8" s="1">
        <v>0.6</v>
      </c>
      <c r="O8" s="5"/>
      <c r="P8" s="5"/>
      <c r="Q8" s="5"/>
      <c r="R8" s="72"/>
      <c r="S8" s="72"/>
      <c r="T8" s="72"/>
      <c r="U8" s="72"/>
      <c r="V8" s="72"/>
      <c r="W8" s="72"/>
      <c r="X8" s="72"/>
      <c r="Y8" s="5"/>
      <c r="Z8" s="5"/>
      <c r="AA8" s="5"/>
      <c r="AB8" s="5"/>
      <c r="AC8" s="5"/>
      <c r="AD8" s="5"/>
      <c r="AE8" s="5"/>
    </row>
    <row r="9" spans="1:31" x14ac:dyDescent="0.3">
      <c r="A9" s="69" t="s">
        <v>3</v>
      </c>
      <c r="B9" s="70"/>
      <c r="C9" s="70"/>
      <c r="D9" s="70"/>
      <c r="E9" s="70"/>
      <c r="F9" s="70"/>
      <c r="G9" s="71"/>
      <c r="H9" s="1">
        <v>0.15</v>
      </c>
      <c r="I9" s="1">
        <v>0.25</v>
      </c>
      <c r="J9" s="1">
        <v>0.35</v>
      </c>
      <c r="K9" s="1">
        <v>0.4</v>
      </c>
      <c r="L9" s="1">
        <v>0.35</v>
      </c>
      <c r="M9" s="1">
        <v>0.35</v>
      </c>
      <c r="O9" s="2"/>
      <c r="P9" s="2"/>
      <c r="Q9" s="5"/>
      <c r="R9" s="72"/>
      <c r="S9" s="72"/>
      <c r="T9" s="72"/>
      <c r="U9" s="72"/>
      <c r="V9" s="72"/>
      <c r="W9" s="72"/>
      <c r="X9" s="72"/>
      <c r="Y9" s="5"/>
      <c r="Z9" s="5"/>
      <c r="AA9" s="5"/>
      <c r="AB9" s="5"/>
      <c r="AC9" s="5"/>
      <c r="AD9" s="5"/>
      <c r="AE9" s="5"/>
    </row>
    <row r="10" spans="1:31" x14ac:dyDescent="0.3">
      <c r="A10" s="69" t="s">
        <v>5</v>
      </c>
      <c r="B10" s="70"/>
      <c r="C10" s="70"/>
      <c r="D10" s="70"/>
      <c r="E10" s="70"/>
      <c r="F10" s="70"/>
      <c r="G10" s="71"/>
      <c r="H10" s="1">
        <v>7.0000000000000007E-2</v>
      </c>
      <c r="I10" s="1">
        <v>0.17</v>
      </c>
      <c r="J10" s="1">
        <v>0.4</v>
      </c>
      <c r="K10" s="1">
        <v>0.55000000000000004</v>
      </c>
      <c r="L10" s="1">
        <v>0.65</v>
      </c>
      <c r="M10" s="1">
        <v>0.65</v>
      </c>
      <c r="O10" s="7"/>
      <c r="P10" s="7"/>
      <c r="Q10" s="5"/>
      <c r="R10" s="72"/>
      <c r="S10" s="72"/>
      <c r="T10" s="72"/>
      <c r="U10" s="72"/>
      <c r="V10" s="72"/>
      <c r="W10" s="72"/>
      <c r="X10" s="72"/>
      <c r="Y10" s="5"/>
      <c r="Z10" s="5"/>
      <c r="AA10" s="5"/>
      <c r="AB10" s="5"/>
      <c r="AC10" s="5"/>
      <c r="AD10" s="5"/>
      <c r="AE10" s="5"/>
    </row>
    <row r="11" spans="1:31" x14ac:dyDescent="0.3">
      <c r="A11" s="69" t="s">
        <v>6</v>
      </c>
      <c r="B11" s="70"/>
      <c r="C11" s="70"/>
      <c r="D11" s="70"/>
      <c r="E11" s="70"/>
      <c r="F11" s="70"/>
      <c r="G11" s="71"/>
      <c r="H11" s="1">
        <v>0.1</v>
      </c>
      <c r="I11" s="1">
        <v>0.25</v>
      </c>
      <c r="J11" s="1">
        <v>0.55000000000000004</v>
      </c>
      <c r="K11" s="1">
        <v>0.65</v>
      </c>
      <c r="L11" s="1">
        <v>0.65</v>
      </c>
      <c r="M11" s="1">
        <v>0.6</v>
      </c>
      <c r="O11" s="76"/>
      <c r="P11" s="76"/>
      <c r="Q11" s="5"/>
      <c r="R11" s="72"/>
      <c r="S11" s="72"/>
      <c r="T11" s="72"/>
      <c r="U11" s="72"/>
      <c r="V11" s="72"/>
      <c r="W11" s="72"/>
      <c r="X11" s="72"/>
      <c r="Y11" s="5"/>
      <c r="Z11" s="5"/>
      <c r="AA11" s="5"/>
      <c r="AB11" s="5"/>
      <c r="AC11" s="5"/>
      <c r="AD11" s="5"/>
      <c r="AE11" s="5"/>
    </row>
    <row r="12" spans="1:31" x14ac:dyDescent="0.3">
      <c r="A12" s="69" t="s">
        <v>79</v>
      </c>
      <c r="B12" s="70"/>
      <c r="C12" s="70"/>
      <c r="D12" s="70"/>
      <c r="E12" s="70"/>
      <c r="F12" s="70"/>
      <c r="G12" s="71"/>
      <c r="H12" s="1">
        <v>0.2</v>
      </c>
      <c r="I12" s="1">
        <v>0.3</v>
      </c>
      <c r="J12" s="1">
        <v>0.45</v>
      </c>
      <c r="K12" s="1">
        <v>0.55000000000000004</v>
      </c>
      <c r="L12" s="1">
        <v>0.45</v>
      </c>
      <c r="M12" s="1">
        <v>0.45</v>
      </c>
      <c r="O12" s="40"/>
      <c r="P12" s="40"/>
      <c r="Q12" s="5"/>
      <c r="R12" s="39"/>
      <c r="S12" s="39"/>
      <c r="T12" s="39"/>
      <c r="U12" s="39"/>
      <c r="V12" s="39"/>
      <c r="W12" s="39"/>
      <c r="X12" s="39"/>
      <c r="Y12" s="5"/>
      <c r="Z12" s="5"/>
      <c r="AA12" s="5"/>
      <c r="AB12" s="5"/>
      <c r="AC12" s="5"/>
      <c r="AD12" s="5"/>
      <c r="AE12" s="5"/>
    </row>
    <row r="13" spans="1:31" x14ac:dyDescent="0.3">
      <c r="A13" s="69" t="s">
        <v>80</v>
      </c>
      <c r="B13" s="70"/>
      <c r="C13" s="70"/>
      <c r="D13" s="70"/>
      <c r="E13" s="70"/>
      <c r="F13" s="70"/>
      <c r="G13" s="71"/>
      <c r="H13" s="1">
        <v>0.35</v>
      </c>
      <c r="I13" s="1">
        <v>0.45</v>
      </c>
      <c r="J13" s="1">
        <v>0.5</v>
      </c>
      <c r="K13" s="1">
        <v>0.5</v>
      </c>
      <c r="L13" s="1">
        <v>0.45</v>
      </c>
      <c r="M13" s="1">
        <v>0.5</v>
      </c>
      <c r="O13" s="40"/>
      <c r="P13" s="40"/>
      <c r="Q13" s="5"/>
      <c r="R13" s="39"/>
      <c r="S13" s="39"/>
      <c r="T13" s="39"/>
      <c r="U13" s="39"/>
      <c r="V13" s="39"/>
      <c r="W13" s="39"/>
      <c r="X13" s="39"/>
      <c r="Y13" s="5"/>
      <c r="Z13" s="5"/>
      <c r="AA13" s="5"/>
      <c r="AB13" s="5"/>
      <c r="AC13" s="5"/>
      <c r="AD13" s="5"/>
      <c r="AE13" s="5"/>
    </row>
    <row r="14" spans="1:31" x14ac:dyDescent="0.3">
      <c r="A14" s="69" t="s">
        <v>78</v>
      </c>
      <c r="B14" s="70"/>
      <c r="C14" s="70"/>
      <c r="D14" s="70"/>
      <c r="E14" s="70"/>
      <c r="F14" s="70"/>
      <c r="G14" s="71"/>
      <c r="H14" s="1">
        <v>0.4</v>
      </c>
      <c r="I14" s="1">
        <v>0.45</v>
      </c>
      <c r="J14" s="1">
        <v>0.45</v>
      </c>
      <c r="K14" s="1">
        <v>0.45</v>
      </c>
      <c r="L14" s="1">
        <v>0.45</v>
      </c>
      <c r="M14" s="1">
        <v>0.5</v>
      </c>
      <c r="O14" s="40"/>
      <c r="P14" s="40"/>
      <c r="Q14" s="5"/>
      <c r="R14" s="39"/>
      <c r="S14" s="39"/>
      <c r="T14" s="39"/>
      <c r="U14" s="39"/>
      <c r="V14" s="39"/>
      <c r="W14" s="39"/>
      <c r="X14" s="39"/>
      <c r="Y14" s="5"/>
      <c r="Z14" s="5"/>
      <c r="AA14" s="5"/>
      <c r="AB14" s="5"/>
      <c r="AC14" s="5"/>
      <c r="AD14" s="5"/>
      <c r="AE14" s="5"/>
    </row>
    <row r="15" spans="1:31" x14ac:dyDescent="0.3">
      <c r="A15" s="69" t="s">
        <v>7</v>
      </c>
      <c r="B15" s="70"/>
      <c r="C15" s="70"/>
      <c r="D15" s="70"/>
      <c r="E15" s="70"/>
      <c r="F15" s="70"/>
      <c r="G15" s="71"/>
      <c r="H15" s="1">
        <v>0.4</v>
      </c>
      <c r="I15" s="1">
        <v>0.5</v>
      </c>
      <c r="J15" s="1">
        <v>0.6</v>
      </c>
      <c r="K15" s="1">
        <v>0.75</v>
      </c>
      <c r="L15" s="1">
        <v>0.7</v>
      </c>
      <c r="M15" s="1">
        <v>0.6</v>
      </c>
      <c r="O15" s="6"/>
      <c r="P15" s="6"/>
      <c r="Q15" s="5"/>
      <c r="R15" s="72"/>
      <c r="S15" s="72"/>
      <c r="T15" s="72"/>
      <c r="U15" s="72"/>
      <c r="V15" s="72"/>
      <c r="W15" s="72"/>
      <c r="X15" s="72"/>
      <c r="Y15" s="5"/>
      <c r="Z15" s="5"/>
      <c r="AA15" s="5"/>
      <c r="AB15" s="5"/>
      <c r="AC15" s="5"/>
      <c r="AD15" s="5"/>
      <c r="AE15" s="5"/>
    </row>
    <row r="16" spans="1:31" x14ac:dyDescent="0.3">
      <c r="A16" s="69" t="s">
        <v>86</v>
      </c>
      <c r="B16" s="70"/>
      <c r="C16" s="70"/>
      <c r="D16" s="70"/>
      <c r="E16" s="70"/>
      <c r="F16" s="70"/>
      <c r="G16" s="71"/>
      <c r="H16" s="1">
        <v>7.0000000000000007E-2</v>
      </c>
      <c r="I16" s="1">
        <v>0.3</v>
      </c>
      <c r="J16" s="1">
        <v>0.5</v>
      </c>
      <c r="K16" s="1">
        <v>0.75</v>
      </c>
      <c r="L16" s="1">
        <v>0.7</v>
      </c>
      <c r="M16" s="1">
        <v>0.6</v>
      </c>
      <c r="O16" s="6"/>
      <c r="P16" s="6"/>
      <c r="Q16" s="5"/>
      <c r="R16" s="72"/>
      <c r="S16" s="72"/>
      <c r="T16" s="72"/>
      <c r="U16" s="72"/>
      <c r="V16" s="72"/>
      <c r="W16" s="72"/>
      <c r="X16" s="72"/>
      <c r="Y16" s="5"/>
      <c r="Z16" s="5"/>
      <c r="AA16" s="5"/>
      <c r="AB16" s="5"/>
      <c r="AC16" s="5"/>
      <c r="AD16" s="5"/>
      <c r="AE16" s="5"/>
    </row>
    <row r="17" spans="1:31" x14ac:dyDescent="0.3">
      <c r="A17" s="69" t="s">
        <v>8</v>
      </c>
      <c r="B17" s="70"/>
      <c r="C17" s="70"/>
      <c r="D17" s="70"/>
      <c r="E17" s="70"/>
      <c r="F17" s="70"/>
      <c r="G17" s="71"/>
      <c r="H17" s="1">
        <v>0.4</v>
      </c>
      <c r="I17" s="1">
        <v>0.3</v>
      </c>
      <c r="J17" s="1">
        <v>0.2</v>
      </c>
      <c r="K17" s="1">
        <v>0.17</v>
      </c>
      <c r="L17" s="1">
        <v>0.15</v>
      </c>
      <c r="M17" s="1">
        <v>0.1</v>
      </c>
      <c r="O17" s="76"/>
      <c r="P17" s="76"/>
      <c r="Q17" s="5"/>
      <c r="R17" s="72"/>
      <c r="S17" s="72"/>
      <c r="T17" s="72"/>
      <c r="U17" s="72"/>
      <c r="V17" s="72"/>
      <c r="W17" s="72"/>
      <c r="X17" s="72"/>
      <c r="Y17" s="5"/>
      <c r="Z17" s="5"/>
      <c r="AA17" s="5"/>
      <c r="AB17" s="5"/>
      <c r="AC17" s="5"/>
      <c r="AD17" s="5"/>
      <c r="AE17" s="5"/>
    </row>
    <row r="18" spans="1:31" x14ac:dyDescent="0.3">
      <c r="A18" s="69" t="s">
        <v>9</v>
      </c>
      <c r="B18" s="70"/>
      <c r="C18" s="70"/>
      <c r="D18" s="70"/>
      <c r="E18" s="70"/>
      <c r="F18" s="70"/>
      <c r="G18" s="71"/>
      <c r="H18" s="1">
        <v>0.3</v>
      </c>
      <c r="I18" s="1">
        <v>0.25</v>
      </c>
      <c r="J18" s="1">
        <v>0.2</v>
      </c>
      <c r="K18" s="1">
        <v>0.17</v>
      </c>
      <c r="L18" s="1">
        <v>0.15</v>
      </c>
      <c r="M18" s="1">
        <v>0.1</v>
      </c>
      <c r="O18" s="76"/>
      <c r="P18" s="76"/>
      <c r="Q18" s="5"/>
      <c r="R18" s="72"/>
      <c r="S18" s="72"/>
      <c r="T18" s="72"/>
      <c r="U18" s="72"/>
      <c r="V18" s="72"/>
      <c r="W18" s="72"/>
      <c r="X18" s="72"/>
      <c r="Y18" s="5"/>
      <c r="Z18" s="5"/>
      <c r="AA18" s="5"/>
      <c r="AB18" s="5"/>
      <c r="AC18" s="5"/>
      <c r="AD18" s="5"/>
      <c r="AE18" s="5"/>
    </row>
    <row r="19" spans="1:31" x14ac:dyDescent="0.3">
      <c r="A19" s="69" t="s">
        <v>10</v>
      </c>
      <c r="B19" s="70"/>
      <c r="C19" s="70"/>
      <c r="D19" s="70"/>
      <c r="E19" s="70"/>
      <c r="F19" s="70"/>
      <c r="G19" s="71"/>
      <c r="H19" s="1">
        <v>0.6</v>
      </c>
      <c r="I19" s="1">
        <v>0.3</v>
      </c>
      <c r="J19" s="1">
        <v>0.1</v>
      </c>
      <c r="K19" s="1">
        <v>0.09</v>
      </c>
      <c r="L19" s="1">
        <v>0.09</v>
      </c>
      <c r="M19" s="1">
        <v>0.09</v>
      </c>
      <c r="O19" s="76"/>
      <c r="P19" s="76"/>
      <c r="Q19" s="5"/>
      <c r="R19" s="72"/>
      <c r="S19" s="72"/>
      <c r="T19" s="72"/>
      <c r="U19" s="72"/>
      <c r="V19" s="72"/>
      <c r="W19" s="72"/>
      <c r="X19" s="72"/>
      <c r="Y19" s="5"/>
      <c r="Z19" s="5"/>
      <c r="AA19" s="5"/>
      <c r="AB19" s="5"/>
      <c r="AC19" s="5"/>
      <c r="AD19" s="5"/>
      <c r="AE19" s="5"/>
    </row>
    <row r="20" spans="1:31" x14ac:dyDescent="0.3">
      <c r="A20" s="69" t="s">
        <v>11</v>
      </c>
      <c r="B20" s="70"/>
      <c r="C20" s="70"/>
      <c r="D20" s="70"/>
      <c r="E20" s="70"/>
      <c r="F20" s="70"/>
      <c r="G20" s="71"/>
      <c r="H20" s="1">
        <v>0.14000000000000001</v>
      </c>
      <c r="I20" s="1">
        <v>0.1</v>
      </c>
      <c r="J20" s="1">
        <v>7.0000000000000007E-2</v>
      </c>
      <c r="K20" s="1">
        <v>0.05</v>
      </c>
      <c r="L20" s="1">
        <v>0.05</v>
      </c>
      <c r="M20" s="1">
        <v>0.05</v>
      </c>
      <c r="O20" s="6"/>
      <c r="P20" s="6"/>
      <c r="Q20" s="5"/>
      <c r="R20" s="72"/>
      <c r="S20" s="72"/>
      <c r="T20" s="72"/>
      <c r="U20" s="72"/>
      <c r="V20" s="72"/>
      <c r="W20" s="72"/>
      <c r="X20" s="72"/>
      <c r="Y20" s="5"/>
      <c r="Z20" s="5"/>
      <c r="AA20" s="5"/>
      <c r="AB20" s="5"/>
      <c r="AC20" s="5"/>
      <c r="AD20" s="5"/>
      <c r="AE20" s="5"/>
    </row>
    <row r="21" spans="1:31" x14ac:dyDescent="0.3">
      <c r="A21" s="69" t="s">
        <v>12</v>
      </c>
      <c r="B21" s="70"/>
      <c r="C21" s="70"/>
      <c r="D21" s="70"/>
      <c r="E21" s="70"/>
      <c r="F21" s="70"/>
      <c r="G21" s="71"/>
      <c r="H21" s="1">
        <v>0.15</v>
      </c>
      <c r="I21" s="1">
        <v>0.11</v>
      </c>
      <c r="J21" s="1">
        <v>0.1</v>
      </c>
      <c r="K21" s="1">
        <v>7.0000000000000007E-2</v>
      </c>
      <c r="L21" s="1">
        <v>0.06</v>
      </c>
      <c r="M21" s="1">
        <v>7.0000000000000007E-2</v>
      </c>
      <c r="O21" s="6"/>
      <c r="P21" s="6"/>
      <c r="Q21" s="5"/>
      <c r="R21" s="72"/>
      <c r="S21" s="72"/>
      <c r="T21" s="72"/>
      <c r="U21" s="72"/>
      <c r="V21" s="72"/>
      <c r="W21" s="72"/>
      <c r="X21" s="72"/>
      <c r="Y21" s="5"/>
      <c r="Z21" s="5"/>
      <c r="AA21" s="5"/>
      <c r="AB21" s="5"/>
      <c r="AC21" s="5"/>
      <c r="AD21" s="5"/>
      <c r="AE21" s="5"/>
    </row>
    <row r="22" spans="1:31" x14ac:dyDescent="0.3">
      <c r="A22" s="69" t="s">
        <v>13</v>
      </c>
      <c r="B22" s="70"/>
      <c r="C22" s="70"/>
      <c r="D22" s="70"/>
      <c r="E22" s="70"/>
      <c r="F22" s="70"/>
      <c r="G22" s="71"/>
      <c r="H22" s="1">
        <v>0.02</v>
      </c>
      <c r="I22" s="1">
        <v>0.03</v>
      </c>
      <c r="J22" s="1">
        <v>0.03</v>
      </c>
      <c r="K22" s="1">
        <v>0.03</v>
      </c>
      <c r="L22" s="1">
        <v>0.03</v>
      </c>
      <c r="M22" s="1">
        <v>0.02</v>
      </c>
      <c r="O22" s="6"/>
      <c r="P22" s="6"/>
      <c r="Q22" s="5"/>
      <c r="R22" s="72"/>
      <c r="S22" s="72"/>
      <c r="T22" s="72"/>
      <c r="U22" s="72"/>
      <c r="V22" s="72"/>
      <c r="W22" s="72"/>
      <c r="X22" s="72"/>
      <c r="Y22" s="5"/>
      <c r="Z22" s="5"/>
      <c r="AA22" s="5"/>
      <c r="AB22" s="5"/>
      <c r="AC22" s="5"/>
      <c r="AD22" s="5"/>
      <c r="AE22" s="5"/>
    </row>
    <row r="23" spans="1:31" x14ac:dyDescent="0.3">
      <c r="A23" s="69" t="s">
        <v>14</v>
      </c>
      <c r="B23" s="70"/>
      <c r="C23" s="70"/>
      <c r="D23" s="70"/>
      <c r="E23" s="70"/>
      <c r="F23" s="70"/>
      <c r="G23" s="71"/>
      <c r="H23" s="1">
        <v>0.02</v>
      </c>
      <c r="I23" s="1">
        <v>0.04</v>
      </c>
      <c r="J23" s="1">
        <v>0.05</v>
      </c>
      <c r="K23" s="1">
        <v>0.05</v>
      </c>
      <c r="L23" s="1">
        <v>0.1</v>
      </c>
      <c r="M23" s="1">
        <v>0.05</v>
      </c>
      <c r="O23" s="76"/>
      <c r="P23" s="76"/>
      <c r="Q23" s="5"/>
      <c r="R23" s="72"/>
      <c r="S23" s="72"/>
      <c r="T23" s="72"/>
      <c r="U23" s="72"/>
      <c r="V23" s="72"/>
      <c r="W23" s="72"/>
      <c r="X23" s="72"/>
      <c r="Y23" s="5"/>
      <c r="Z23" s="5"/>
      <c r="AA23" s="5"/>
      <c r="AB23" s="5"/>
      <c r="AC23" s="5"/>
      <c r="AD23" s="5"/>
      <c r="AE23" s="5"/>
    </row>
    <row r="24" spans="1:31" x14ac:dyDescent="0.3">
      <c r="A24" s="69" t="s">
        <v>15</v>
      </c>
      <c r="B24" s="70"/>
      <c r="C24" s="70"/>
      <c r="D24" s="70"/>
      <c r="E24" s="70"/>
      <c r="F24" s="70"/>
      <c r="G24" s="71"/>
      <c r="H24" s="1">
        <v>0.01</v>
      </c>
      <c r="I24" s="1">
        <v>0.01</v>
      </c>
      <c r="J24" s="1">
        <v>0.02</v>
      </c>
      <c r="K24" s="1">
        <v>0.02</v>
      </c>
      <c r="L24" s="1">
        <v>0.02</v>
      </c>
      <c r="M24" s="1">
        <v>0.02</v>
      </c>
      <c r="O24" s="6"/>
      <c r="P24" s="6"/>
      <c r="Q24" s="5"/>
      <c r="R24" s="72"/>
      <c r="S24" s="72"/>
      <c r="T24" s="72"/>
      <c r="U24" s="72"/>
      <c r="V24" s="72"/>
      <c r="W24" s="72"/>
      <c r="X24" s="72"/>
      <c r="Y24" s="5"/>
      <c r="Z24" s="5"/>
      <c r="AA24" s="5"/>
      <c r="AB24" s="5"/>
      <c r="AC24" s="5"/>
      <c r="AD24" s="5"/>
      <c r="AE24" s="5"/>
    </row>
    <row r="25" spans="1:31" x14ac:dyDescent="0.3">
      <c r="A25" s="69" t="s">
        <v>22</v>
      </c>
      <c r="B25" s="70"/>
      <c r="C25" s="70"/>
      <c r="D25" s="70"/>
      <c r="E25" s="70"/>
      <c r="F25" s="70"/>
      <c r="G25" s="71"/>
      <c r="H25" s="1">
        <v>0.3</v>
      </c>
      <c r="I25" s="1">
        <v>0.1</v>
      </c>
      <c r="J25" s="1">
        <v>0.05</v>
      </c>
      <c r="K25" s="1">
        <v>0.04</v>
      </c>
      <c r="L25" s="1">
        <v>7.0000000000000007E-2</v>
      </c>
      <c r="M25" s="1">
        <v>0.09</v>
      </c>
      <c r="O25" s="5"/>
      <c r="P25" s="5"/>
      <c r="Q25" s="5"/>
      <c r="R25" s="72"/>
      <c r="S25" s="72"/>
      <c r="T25" s="72"/>
      <c r="U25" s="72"/>
      <c r="V25" s="72"/>
      <c r="W25" s="72"/>
      <c r="X25" s="72"/>
      <c r="Y25" s="5"/>
      <c r="Z25" s="5"/>
      <c r="AA25" s="5"/>
      <c r="AB25" s="5"/>
      <c r="AC25" s="5"/>
      <c r="AD25" s="5"/>
      <c r="AE25" s="5"/>
    </row>
    <row r="26" spans="1:31" x14ac:dyDescent="0.3">
      <c r="A26" s="69" t="s">
        <v>16</v>
      </c>
      <c r="B26" s="70"/>
      <c r="C26" s="70"/>
      <c r="D26" s="70"/>
      <c r="E26" s="70"/>
      <c r="F26" s="70"/>
      <c r="G26" s="71"/>
      <c r="H26" s="1">
        <v>0.14000000000000001</v>
      </c>
      <c r="I26" s="1">
        <v>0.1</v>
      </c>
      <c r="J26" s="1">
        <v>0.06</v>
      </c>
      <c r="K26" s="1">
        <v>0.04</v>
      </c>
      <c r="L26" s="1">
        <v>0.04</v>
      </c>
      <c r="M26" s="1">
        <v>0.03</v>
      </c>
      <c r="O26" s="5"/>
      <c r="P26" s="5"/>
      <c r="Q26" s="5"/>
      <c r="R26" s="72"/>
      <c r="S26" s="72"/>
      <c r="T26" s="72"/>
      <c r="U26" s="72"/>
      <c r="V26" s="72"/>
      <c r="W26" s="72"/>
      <c r="X26" s="72"/>
      <c r="Y26" s="5"/>
      <c r="Z26" s="5"/>
      <c r="AA26" s="5"/>
      <c r="AB26" s="5"/>
      <c r="AC26" s="5"/>
      <c r="AD26" s="5"/>
      <c r="AE26" s="5"/>
    </row>
    <row r="27" spans="1:31" x14ac:dyDescent="0.3">
      <c r="A27" s="69" t="s">
        <v>17</v>
      </c>
      <c r="B27" s="70"/>
      <c r="C27" s="70"/>
      <c r="D27" s="70"/>
      <c r="E27" s="70"/>
      <c r="F27" s="70"/>
      <c r="G27" s="71"/>
      <c r="H27" s="1">
        <v>0.3</v>
      </c>
      <c r="I27" s="1">
        <v>0.15</v>
      </c>
      <c r="J27" s="1">
        <v>0.1</v>
      </c>
      <c r="K27" s="1">
        <v>0.04</v>
      </c>
      <c r="L27" s="1">
        <v>0.05</v>
      </c>
      <c r="M27" s="1">
        <v>0.05</v>
      </c>
      <c r="O27" s="5"/>
      <c r="P27" s="5"/>
      <c r="Q27" s="5"/>
      <c r="R27" s="72"/>
      <c r="S27" s="72"/>
      <c r="T27" s="72"/>
      <c r="U27" s="72"/>
      <c r="V27" s="72"/>
      <c r="W27" s="72"/>
      <c r="X27" s="72"/>
      <c r="Y27" s="5"/>
      <c r="Z27" s="5"/>
      <c r="AA27" s="5"/>
      <c r="AB27" s="5"/>
      <c r="AC27" s="5"/>
      <c r="AD27" s="5"/>
      <c r="AE27" s="5"/>
    </row>
    <row r="28" spans="1:31" x14ac:dyDescent="0.3">
      <c r="A28" s="69" t="s">
        <v>18</v>
      </c>
      <c r="B28" s="70"/>
      <c r="C28" s="70"/>
      <c r="D28" s="70"/>
      <c r="E28" s="70"/>
      <c r="F28" s="70"/>
      <c r="G28" s="71"/>
      <c r="H28" s="1">
        <v>0.14000000000000001</v>
      </c>
      <c r="I28" s="1">
        <v>0.1</v>
      </c>
      <c r="J28" s="1">
        <v>7.0000000000000007E-2</v>
      </c>
      <c r="K28" s="1">
        <v>0.05</v>
      </c>
      <c r="L28" s="1">
        <v>0.05</v>
      </c>
      <c r="M28" s="1">
        <v>0.05</v>
      </c>
      <c r="O28" s="5"/>
      <c r="P28" s="5"/>
      <c r="Q28" s="5"/>
      <c r="R28" s="72"/>
      <c r="S28" s="72"/>
      <c r="T28" s="72"/>
      <c r="U28" s="72"/>
      <c r="V28" s="72"/>
      <c r="W28" s="72"/>
      <c r="X28" s="72"/>
      <c r="Y28" s="5"/>
      <c r="Z28" s="5"/>
      <c r="AA28" s="5"/>
      <c r="AB28" s="5"/>
      <c r="AC28" s="5"/>
      <c r="AD28" s="5"/>
      <c r="AE28" s="5"/>
    </row>
    <row r="29" spans="1:31" x14ac:dyDescent="0.3">
      <c r="A29" s="69" t="s">
        <v>19</v>
      </c>
      <c r="B29" s="70"/>
      <c r="C29" s="70"/>
      <c r="D29" s="70"/>
      <c r="E29" s="70"/>
      <c r="F29" s="70"/>
      <c r="G29" s="71"/>
      <c r="H29" s="1">
        <v>0.18</v>
      </c>
      <c r="I29" s="1">
        <v>0.06</v>
      </c>
      <c r="J29" s="1">
        <v>0.04</v>
      </c>
      <c r="K29" s="1">
        <v>0.03</v>
      </c>
      <c r="L29" s="1">
        <v>0.03</v>
      </c>
      <c r="M29" s="1">
        <v>0.02</v>
      </c>
      <c r="O29" s="5"/>
      <c r="P29" s="5"/>
      <c r="Q29" s="5"/>
      <c r="R29" s="72"/>
      <c r="S29" s="72"/>
      <c r="T29" s="72"/>
      <c r="U29" s="72"/>
      <c r="V29" s="72"/>
      <c r="W29" s="72"/>
      <c r="X29" s="72"/>
      <c r="Y29" s="5"/>
      <c r="Z29" s="5"/>
      <c r="AA29" s="5"/>
      <c r="AB29" s="5"/>
      <c r="AC29" s="5"/>
      <c r="AD29" s="5"/>
      <c r="AE29" s="5"/>
    </row>
    <row r="30" spans="1:31" x14ac:dyDescent="0.3">
      <c r="A30" s="69" t="s">
        <v>20</v>
      </c>
      <c r="B30" s="70"/>
      <c r="C30" s="70"/>
      <c r="D30" s="70"/>
      <c r="E30" s="70"/>
      <c r="F30" s="70"/>
      <c r="G30" s="71"/>
      <c r="H30" s="1">
        <v>0.35</v>
      </c>
      <c r="I30" s="1">
        <v>2.5000000000000001E-2</v>
      </c>
      <c r="J30" s="1">
        <v>0.18</v>
      </c>
      <c r="K30" s="1">
        <v>0.12</v>
      </c>
      <c r="L30" s="1">
        <v>7.0000000000000007E-2</v>
      </c>
      <c r="M30" s="1">
        <v>0.04</v>
      </c>
      <c r="O30" s="5"/>
      <c r="P30" s="5"/>
      <c r="Q30" s="5"/>
      <c r="R30" s="72"/>
      <c r="S30" s="72"/>
      <c r="T30" s="72"/>
      <c r="U30" s="72"/>
      <c r="V30" s="72"/>
      <c r="W30" s="72"/>
      <c r="X30" s="72"/>
      <c r="Y30" s="5"/>
      <c r="Z30" s="5"/>
      <c r="AA30" s="5"/>
      <c r="AB30" s="5"/>
      <c r="AC30" s="5"/>
      <c r="AD30" s="5"/>
      <c r="AE30" s="5"/>
    </row>
    <row r="31" spans="1:31" x14ac:dyDescent="0.3">
      <c r="A31" s="69" t="s">
        <v>21</v>
      </c>
      <c r="B31" s="70"/>
      <c r="C31" s="70"/>
      <c r="D31" s="70"/>
      <c r="E31" s="70"/>
      <c r="F31" s="70"/>
      <c r="G31" s="71"/>
      <c r="H31" s="1">
        <v>0.03</v>
      </c>
      <c r="I31" s="1">
        <v>0.03</v>
      </c>
      <c r="J31" s="1">
        <v>0.03</v>
      </c>
      <c r="K31" s="1">
        <v>0.04</v>
      </c>
      <c r="L31" s="1">
        <v>0.05</v>
      </c>
      <c r="M31" s="1">
        <v>7.0000000000000007E-2</v>
      </c>
      <c r="O31" s="5"/>
      <c r="P31" s="5"/>
      <c r="Q31" s="5"/>
      <c r="R31" s="72"/>
      <c r="S31" s="72"/>
      <c r="T31" s="72"/>
      <c r="U31" s="72"/>
      <c r="V31" s="72"/>
      <c r="W31" s="72"/>
      <c r="X31" s="72"/>
      <c r="Y31" s="5"/>
      <c r="Z31" s="5"/>
      <c r="AA31" s="5"/>
      <c r="AB31" s="5"/>
      <c r="AC31" s="5"/>
      <c r="AD31" s="5"/>
      <c r="AE31" s="5"/>
    </row>
    <row r="32" spans="1:31" x14ac:dyDescent="0.3">
      <c r="A32" s="69" t="s">
        <v>23</v>
      </c>
      <c r="B32" s="70"/>
      <c r="C32" s="70"/>
      <c r="D32" s="70"/>
      <c r="E32" s="70"/>
      <c r="F32" s="70"/>
      <c r="G32" s="71"/>
      <c r="H32" s="1">
        <v>0.01</v>
      </c>
      <c r="I32" s="1">
        <v>0.02</v>
      </c>
      <c r="J32" s="1">
        <v>0.02</v>
      </c>
      <c r="K32" s="1">
        <v>0.03</v>
      </c>
      <c r="L32" s="1">
        <v>0.04</v>
      </c>
      <c r="M32" s="1">
        <v>0.05</v>
      </c>
      <c r="O32" s="5"/>
      <c r="P32" s="5"/>
      <c r="Q32" s="5"/>
      <c r="R32" s="72"/>
      <c r="S32" s="72"/>
      <c r="T32" s="72"/>
      <c r="U32" s="72"/>
      <c r="V32" s="72"/>
      <c r="W32" s="72"/>
      <c r="X32" s="72"/>
      <c r="Y32" s="5"/>
      <c r="Z32" s="5"/>
      <c r="AA32" s="5"/>
      <c r="AB32" s="5"/>
      <c r="AC32" s="5"/>
      <c r="AD32" s="5"/>
      <c r="AE32" s="5"/>
    </row>
    <row r="33" spans="1:31" x14ac:dyDescent="0.3">
      <c r="A33" s="69" t="s">
        <v>24</v>
      </c>
      <c r="B33" s="70"/>
      <c r="C33" s="70"/>
      <c r="D33" s="70"/>
      <c r="E33" s="70"/>
      <c r="F33" s="70"/>
      <c r="G33" s="71"/>
      <c r="H33" s="1">
        <v>0.35</v>
      </c>
      <c r="I33" s="1">
        <v>0.45</v>
      </c>
      <c r="J33" s="1">
        <v>0.3</v>
      </c>
      <c r="K33" s="1">
        <v>0.3</v>
      </c>
      <c r="L33" s="1">
        <v>0.4</v>
      </c>
      <c r="M33" s="1">
        <v>0.25</v>
      </c>
      <c r="O33" s="5"/>
      <c r="P33" s="5"/>
      <c r="Q33" s="5"/>
      <c r="R33" s="72"/>
      <c r="S33" s="72"/>
      <c r="T33" s="72"/>
      <c r="U33" s="72"/>
      <c r="V33" s="72"/>
      <c r="W33" s="72"/>
      <c r="X33" s="72"/>
      <c r="Y33" s="5"/>
      <c r="Z33" s="5"/>
      <c r="AA33" s="5"/>
      <c r="AB33" s="5"/>
      <c r="AC33" s="5"/>
      <c r="AD33" s="5"/>
      <c r="AE33" s="5"/>
    </row>
    <row r="34" spans="1:31" x14ac:dyDescent="0.3">
      <c r="A34" s="69" t="s">
        <v>25</v>
      </c>
      <c r="B34" s="70"/>
      <c r="C34" s="70"/>
      <c r="D34" s="70"/>
      <c r="E34" s="70"/>
      <c r="F34" s="70"/>
      <c r="G34" s="71"/>
      <c r="H34" s="1">
        <v>0.1</v>
      </c>
      <c r="I34" s="1">
        <v>0.05</v>
      </c>
      <c r="J34" s="1">
        <v>0.06</v>
      </c>
      <c r="K34" s="1">
        <v>7.0000000000000007E-2</v>
      </c>
      <c r="L34" s="1">
        <v>0.09</v>
      </c>
      <c r="M34" s="1">
        <v>0.08</v>
      </c>
      <c r="O34" s="5"/>
      <c r="P34" s="5"/>
      <c r="Q34" s="5"/>
      <c r="R34" s="72"/>
      <c r="S34" s="72"/>
      <c r="T34" s="72"/>
      <c r="U34" s="72"/>
      <c r="V34" s="72"/>
      <c r="W34" s="72"/>
      <c r="X34" s="72"/>
      <c r="Y34" s="5"/>
      <c r="Z34" s="5"/>
      <c r="AA34" s="5"/>
      <c r="AB34" s="5"/>
      <c r="AC34" s="5"/>
      <c r="AD34" s="5"/>
      <c r="AE34" s="5"/>
    </row>
    <row r="35" spans="1:31" x14ac:dyDescent="0.3">
      <c r="A35" s="69" t="s">
        <v>26</v>
      </c>
      <c r="B35" s="70"/>
      <c r="C35" s="70"/>
      <c r="D35" s="70"/>
      <c r="E35" s="70"/>
      <c r="F35" s="70"/>
      <c r="G35" s="71"/>
      <c r="H35" s="1">
        <v>0.12</v>
      </c>
      <c r="I35" s="1">
        <v>0.09</v>
      </c>
      <c r="J35" s="1">
        <v>7.0000000000000007E-2</v>
      </c>
      <c r="K35" s="1">
        <v>0.05</v>
      </c>
      <c r="L35" s="1">
        <v>0.05</v>
      </c>
      <c r="M35" s="1">
        <v>0.04</v>
      </c>
      <c r="O35" s="5"/>
      <c r="P35" s="5"/>
      <c r="Q35" s="5"/>
      <c r="R35" s="72"/>
      <c r="S35" s="72"/>
      <c r="T35" s="72"/>
      <c r="U35" s="72"/>
      <c r="V35" s="72"/>
      <c r="W35" s="72"/>
      <c r="X35" s="72"/>
      <c r="Y35" s="5"/>
      <c r="Z35" s="5"/>
      <c r="AA35" s="5"/>
      <c r="AB35" s="5"/>
      <c r="AC35" s="5"/>
      <c r="AD35" s="5"/>
      <c r="AE35" s="5"/>
    </row>
    <row r="36" spans="1:31" x14ac:dyDescent="0.3">
      <c r="A36" s="69" t="s">
        <v>27</v>
      </c>
      <c r="B36" s="70"/>
      <c r="C36" s="70"/>
      <c r="D36" s="70"/>
      <c r="E36" s="70"/>
      <c r="F36" s="70"/>
      <c r="G36" s="71"/>
      <c r="H36" s="1">
        <v>0.1</v>
      </c>
      <c r="I36" s="1">
        <v>0.9</v>
      </c>
      <c r="J36" s="1">
        <v>0.5</v>
      </c>
      <c r="K36" s="1">
        <v>0.45</v>
      </c>
      <c r="L36" s="1">
        <v>0.45</v>
      </c>
      <c r="M36" s="1">
        <v>0.4</v>
      </c>
      <c r="O36" s="5"/>
      <c r="P36" s="5"/>
      <c r="Q36" s="5"/>
      <c r="R36" s="72"/>
      <c r="S36" s="72"/>
      <c r="T36" s="72"/>
      <c r="U36" s="72"/>
      <c r="V36" s="72"/>
      <c r="W36" s="72"/>
      <c r="X36" s="72"/>
      <c r="Y36" s="5"/>
      <c r="Z36" s="5"/>
      <c r="AA36" s="5"/>
      <c r="AB36" s="5"/>
      <c r="AC36" s="5"/>
      <c r="AD36" s="5"/>
      <c r="AE36" s="5"/>
    </row>
    <row r="37" spans="1:31" x14ac:dyDescent="0.3">
      <c r="A37" s="69" t="s">
        <v>28</v>
      </c>
      <c r="B37" s="70"/>
      <c r="C37" s="70"/>
      <c r="D37" s="70"/>
      <c r="E37" s="70"/>
      <c r="F37" s="70"/>
      <c r="G37" s="71"/>
      <c r="H37" s="1">
        <v>0.2</v>
      </c>
      <c r="I37" s="1">
        <v>0.9</v>
      </c>
      <c r="J37" s="1">
        <v>0.9</v>
      </c>
      <c r="K37" s="1">
        <v>0.9</v>
      </c>
      <c r="L37" s="1">
        <v>0.85</v>
      </c>
      <c r="M37" s="1">
        <v>0.85</v>
      </c>
      <c r="O37" s="5"/>
      <c r="P37" s="5"/>
      <c r="Q37" s="5"/>
      <c r="R37" s="72"/>
      <c r="S37" s="72"/>
      <c r="T37" s="72"/>
      <c r="U37" s="72"/>
      <c r="V37" s="72"/>
      <c r="W37" s="72"/>
      <c r="X37" s="72"/>
      <c r="Y37" s="5"/>
      <c r="Z37" s="5"/>
      <c r="AA37" s="5"/>
      <c r="AB37" s="5"/>
      <c r="AC37" s="5"/>
      <c r="AD37" s="5"/>
      <c r="AE37" s="5"/>
    </row>
    <row r="38" spans="1:31" x14ac:dyDescent="0.3">
      <c r="A38" s="69" t="s">
        <v>29</v>
      </c>
      <c r="B38" s="70"/>
      <c r="C38" s="70"/>
      <c r="D38" s="70"/>
      <c r="E38" s="70"/>
      <c r="F38" s="70"/>
      <c r="G38" s="71"/>
      <c r="H38" s="1">
        <v>0.08</v>
      </c>
      <c r="I38" s="1">
        <v>0.25</v>
      </c>
      <c r="J38" s="1">
        <v>0.45</v>
      </c>
      <c r="K38" s="1">
        <v>0.75</v>
      </c>
      <c r="L38" s="1">
        <v>0.75</v>
      </c>
      <c r="M38" s="1">
        <v>0.65</v>
      </c>
      <c r="O38" s="5"/>
      <c r="P38" s="5"/>
      <c r="Q38" s="5"/>
      <c r="R38" s="72"/>
      <c r="S38" s="72"/>
      <c r="T38" s="72"/>
      <c r="U38" s="72"/>
      <c r="V38" s="72"/>
      <c r="W38" s="72"/>
      <c r="X38" s="72"/>
      <c r="Y38" s="5"/>
      <c r="Z38" s="5"/>
      <c r="AA38" s="5"/>
      <c r="AB38" s="5"/>
      <c r="AC38" s="5"/>
      <c r="AD38" s="5"/>
      <c r="AE38" s="5"/>
    </row>
    <row r="39" spans="1:31" x14ac:dyDescent="0.3">
      <c r="A39" s="69" t="s">
        <v>30</v>
      </c>
      <c r="B39" s="70"/>
      <c r="C39" s="70"/>
      <c r="D39" s="70"/>
      <c r="E39" s="70"/>
      <c r="F39" s="70"/>
      <c r="G39" s="71"/>
      <c r="H39" s="1">
        <v>0.21</v>
      </c>
      <c r="I39" s="1">
        <v>0.5</v>
      </c>
      <c r="J39" s="1">
        <v>0.75</v>
      </c>
      <c r="K39" s="1">
        <v>0.9</v>
      </c>
      <c r="L39" s="1">
        <v>0.85</v>
      </c>
      <c r="M39" s="1">
        <v>0.8</v>
      </c>
      <c r="O39" s="5"/>
      <c r="P39" s="5"/>
      <c r="Q39" s="5"/>
      <c r="R39" s="72"/>
      <c r="S39" s="72"/>
      <c r="T39" s="72"/>
      <c r="U39" s="72"/>
      <c r="V39" s="72"/>
      <c r="W39" s="72"/>
      <c r="X39" s="72"/>
      <c r="Y39" s="5"/>
      <c r="Z39" s="5"/>
      <c r="AA39" s="5"/>
      <c r="AB39" s="5"/>
      <c r="AC39" s="5"/>
      <c r="AD39" s="5"/>
      <c r="AE39" s="5"/>
    </row>
    <row r="40" spans="1:31" x14ac:dyDescent="0.3">
      <c r="A40" s="69" t="s">
        <v>31</v>
      </c>
      <c r="B40" s="70"/>
      <c r="C40" s="70"/>
      <c r="D40" s="70"/>
      <c r="E40" s="70"/>
      <c r="F40" s="70"/>
      <c r="G40" s="71"/>
      <c r="H40" s="1">
        <v>0.35</v>
      </c>
      <c r="I40" s="1">
        <v>0.65</v>
      </c>
      <c r="J40" s="1">
        <v>0.8</v>
      </c>
      <c r="K40" s="1">
        <v>0.9</v>
      </c>
      <c r="L40" s="1">
        <v>0.85</v>
      </c>
      <c r="M40" s="1">
        <v>0.8</v>
      </c>
      <c r="O40" s="5"/>
      <c r="P40" s="5"/>
      <c r="Q40" s="5"/>
      <c r="R40" s="72"/>
      <c r="S40" s="72"/>
      <c r="T40" s="72"/>
      <c r="U40" s="72"/>
      <c r="V40" s="72"/>
      <c r="W40" s="72"/>
      <c r="X40" s="72"/>
      <c r="Y40" s="5"/>
      <c r="Z40" s="5"/>
      <c r="AA40" s="5"/>
      <c r="AB40" s="5"/>
      <c r="AC40" s="5"/>
      <c r="AD40" s="5"/>
      <c r="AE40" s="5"/>
    </row>
    <row r="41" spans="1:31" x14ac:dyDescent="0.3">
      <c r="A41" s="69" t="s">
        <v>81</v>
      </c>
      <c r="B41" s="70"/>
      <c r="C41" s="70"/>
      <c r="D41" s="70"/>
      <c r="E41" s="70"/>
      <c r="F41" s="70"/>
      <c r="G41" s="71"/>
      <c r="H41" s="1">
        <v>0.01</v>
      </c>
      <c r="I41" s="1">
        <v>0.02</v>
      </c>
      <c r="J41" s="1">
        <v>0.06</v>
      </c>
      <c r="K41" s="1">
        <v>0.15</v>
      </c>
      <c r="L41" s="1">
        <v>0.25</v>
      </c>
      <c r="M41" s="1">
        <v>0.45</v>
      </c>
      <c r="O41" s="5"/>
      <c r="P41" s="5"/>
      <c r="Q41" s="5"/>
      <c r="R41" s="47"/>
      <c r="S41" s="47"/>
      <c r="T41" s="47"/>
      <c r="U41" s="47"/>
      <c r="V41" s="47"/>
      <c r="W41" s="47"/>
      <c r="X41" s="47"/>
      <c r="Y41" s="5"/>
      <c r="Z41" s="5"/>
      <c r="AA41" s="5"/>
      <c r="AB41" s="5"/>
      <c r="AC41" s="5"/>
      <c r="AD41" s="5"/>
      <c r="AE41" s="5"/>
    </row>
    <row r="42" spans="1:31" x14ac:dyDescent="0.3">
      <c r="A42" s="69" t="s">
        <v>82</v>
      </c>
      <c r="B42" s="70"/>
      <c r="C42" s="70"/>
      <c r="D42" s="70"/>
      <c r="E42" s="70"/>
      <c r="F42" s="70"/>
      <c r="G42" s="71"/>
      <c r="H42" s="1">
        <v>0.08</v>
      </c>
      <c r="I42" s="1">
        <v>0.25</v>
      </c>
      <c r="J42" s="1">
        <v>0.55000000000000004</v>
      </c>
      <c r="K42" s="1">
        <v>0.7</v>
      </c>
      <c r="L42" s="1">
        <v>0.7</v>
      </c>
      <c r="M42" s="1">
        <v>0.75</v>
      </c>
      <c r="O42" s="5"/>
      <c r="P42" s="5"/>
      <c r="Q42" s="5"/>
      <c r="R42" s="47"/>
      <c r="S42" s="47"/>
      <c r="T42" s="47"/>
      <c r="U42" s="47"/>
      <c r="V42" s="47"/>
      <c r="W42" s="47"/>
      <c r="X42" s="47"/>
      <c r="Y42" s="5"/>
      <c r="Z42" s="5"/>
      <c r="AA42" s="5"/>
      <c r="AB42" s="5"/>
      <c r="AC42" s="5"/>
      <c r="AD42" s="5"/>
      <c r="AE42" s="5"/>
    </row>
    <row r="43" spans="1:31" x14ac:dyDescent="0.3">
      <c r="A43" s="69" t="s">
        <v>4</v>
      </c>
      <c r="B43" s="70"/>
      <c r="C43" s="70"/>
      <c r="D43" s="70"/>
      <c r="E43" s="70"/>
      <c r="F43" s="70"/>
      <c r="G43" s="71"/>
      <c r="H43" s="1">
        <v>0.02</v>
      </c>
      <c r="I43" s="1">
        <v>0.06</v>
      </c>
      <c r="J43" s="1">
        <v>0.14000000000000001</v>
      </c>
      <c r="K43" s="1">
        <v>0.35</v>
      </c>
      <c r="L43" s="1">
        <v>0.6</v>
      </c>
      <c r="M43" s="1">
        <v>0.65</v>
      </c>
      <c r="O43" s="5"/>
      <c r="P43" s="5"/>
      <c r="Q43" s="5"/>
      <c r="R43" s="72"/>
      <c r="S43" s="72"/>
      <c r="T43" s="72"/>
      <c r="U43" s="72"/>
      <c r="V43" s="72"/>
      <c r="W43" s="72"/>
      <c r="X43" s="72"/>
      <c r="Y43" s="5"/>
      <c r="Z43" s="5"/>
      <c r="AA43" s="5"/>
      <c r="AB43" s="5"/>
      <c r="AC43" s="5"/>
      <c r="AD43" s="5"/>
      <c r="AE43" s="5"/>
    </row>
    <row r="44" spans="1:31" x14ac:dyDescent="0.3">
      <c r="A44" s="69" t="s">
        <v>32</v>
      </c>
      <c r="B44" s="70"/>
      <c r="C44" s="70"/>
      <c r="D44" s="70"/>
      <c r="E44" s="70"/>
      <c r="F44" s="70"/>
      <c r="G44" s="71"/>
      <c r="H44" s="1">
        <v>0.45</v>
      </c>
      <c r="I44" s="1">
        <v>0.9</v>
      </c>
      <c r="J44" s="1">
        <v>0.95</v>
      </c>
      <c r="K44" s="1">
        <v>1</v>
      </c>
      <c r="L44" s="1">
        <v>0.95</v>
      </c>
      <c r="M44" s="1">
        <v>0.85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x14ac:dyDescent="0.3">
      <c r="O45" s="5"/>
      <c r="P45" s="5"/>
      <c r="Q45" s="5"/>
      <c r="R45" s="5"/>
      <c r="S45" s="5"/>
      <c r="T45" s="5"/>
      <c r="U45" s="5"/>
      <c r="V45" s="5"/>
      <c r="W45" s="5"/>
      <c r="X45" s="5"/>
      <c r="Y45" s="72"/>
      <c r="Z45" s="72"/>
      <c r="AA45" s="72"/>
      <c r="AB45" s="72"/>
      <c r="AC45" s="72"/>
      <c r="AD45" s="72"/>
      <c r="AE45" s="5"/>
    </row>
    <row r="46" spans="1:31" x14ac:dyDescent="0.3">
      <c r="H46" s="69" t="s">
        <v>41</v>
      </c>
      <c r="I46" s="70"/>
      <c r="J46" s="70"/>
      <c r="K46" s="70"/>
      <c r="L46" s="70"/>
      <c r="M46" s="71"/>
      <c r="O46" s="5"/>
      <c r="P46" s="5"/>
      <c r="Q46" s="5"/>
      <c r="R46" s="72"/>
      <c r="S46" s="72"/>
      <c r="T46" s="72"/>
      <c r="U46" s="72"/>
      <c r="V46" s="72"/>
      <c r="W46" s="72"/>
      <c r="X46" s="72"/>
      <c r="Y46" s="5"/>
      <c r="Z46" s="5"/>
      <c r="AA46" s="5"/>
      <c r="AB46" s="5"/>
      <c r="AC46" s="5"/>
      <c r="AD46" s="5"/>
      <c r="AE46" s="5"/>
    </row>
    <row r="47" spans="1:31" x14ac:dyDescent="0.3">
      <c r="A47" s="69" t="s">
        <v>0</v>
      </c>
      <c r="B47" s="70"/>
      <c r="C47" s="70"/>
      <c r="D47" s="70"/>
      <c r="E47" s="70"/>
      <c r="F47" s="70"/>
      <c r="G47" s="71"/>
      <c r="H47" s="1" t="s">
        <v>33</v>
      </c>
      <c r="I47" s="1" t="s">
        <v>34</v>
      </c>
      <c r="J47" s="1" t="s">
        <v>35</v>
      </c>
      <c r="K47" s="1" t="s">
        <v>36</v>
      </c>
      <c r="L47" s="1" t="s">
        <v>37</v>
      </c>
      <c r="M47" s="1" t="s">
        <v>38</v>
      </c>
      <c r="O47" s="5"/>
      <c r="P47" s="5"/>
      <c r="Q47" s="5"/>
      <c r="R47" s="72"/>
      <c r="S47" s="72"/>
      <c r="T47" s="72"/>
      <c r="U47" s="72"/>
      <c r="V47" s="72"/>
      <c r="W47" s="72"/>
      <c r="X47" s="72"/>
      <c r="Y47" s="5"/>
      <c r="Z47" s="5"/>
      <c r="AA47" s="5"/>
      <c r="AB47" s="5"/>
      <c r="AC47" s="5"/>
      <c r="AD47" s="5"/>
      <c r="AE47" s="5"/>
    </row>
    <row r="48" spans="1:31" x14ac:dyDescent="0.3">
      <c r="A48" s="77" t="s">
        <v>39</v>
      </c>
      <c r="B48" s="78"/>
      <c r="C48" s="78"/>
      <c r="D48" s="78"/>
      <c r="E48" s="78"/>
      <c r="F48" s="78"/>
      <c r="G48" s="79"/>
      <c r="H48" s="1">
        <v>0.4</v>
      </c>
      <c r="I48" s="1">
        <v>0.7</v>
      </c>
      <c r="J48" s="1">
        <v>0.85</v>
      </c>
      <c r="K48" s="1">
        <v>0.95</v>
      </c>
      <c r="L48" s="1">
        <v>0.9</v>
      </c>
      <c r="M48" s="1">
        <v>0.8</v>
      </c>
      <c r="O48" s="5"/>
      <c r="P48" s="5"/>
      <c r="Q48" s="5"/>
      <c r="R48" s="72"/>
      <c r="S48" s="72"/>
      <c r="T48" s="72"/>
      <c r="U48" s="72"/>
      <c r="V48" s="72"/>
      <c r="W48" s="72"/>
      <c r="X48" s="72"/>
      <c r="Y48" s="5"/>
      <c r="Z48" s="5"/>
      <c r="AA48" s="5"/>
      <c r="AB48" s="5"/>
      <c r="AC48" s="5"/>
      <c r="AD48" s="5"/>
      <c r="AE48" s="5"/>
    </row>
    <row r="49" spans="1:31" x14ac:dyDescent="0.3">
      <c r="A49" s="69" t="s">
        <v>40</v>
      </c>
      <c r="B49" s="70"/>
      <c r="C49" s="70"/>
      <c r="D49" s="70"/>
      <c r="E49" s="70"/>
      <c r="F49" s="70"/>
      <c r="G49" s="71"/>
      <c r="H49" s="1">
        <v>0.02</v>
      </c>
      <c r="I49" s="1">
        <v>0.03</v>
      </c>
      <c r="J49" s="1">
        <v>0.05</v>
      </c>
      <c r="K49" s="1">
        <v>0.08</v>
      </c>
      <c r="L49" s="1">
        <v>0.08</v>
      </c>
      <c r="M49" s="1">
        <v>0.05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x14ac:dyDescent="0.3"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x14ac:dyDescent="0.3"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x14ac:dyDescent="0.3"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x14ac:dyDescent="0.3"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x14ac:dyDescent="0.3"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x14ac:dyDescent="0.3"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x14ac:dyDescent="0.3"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x14ac:dyDescent="0.3"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x14ac:dyDescent="0.3"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x14ac:dyDescent="0.3"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x14ac:dyDescent="0.3"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x14ac:dyDescent="0.3"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x14ac:dyDescent="0.3"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x14ac:dyDescent="0.3"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x14ac:dyDescent="0.3"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5:31" x14ac:dyDescent="0.3"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5:31" x14ac:dyDescent="0.3"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5:31" x14ac:dyDescent="0.3"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5:31" x14ac:dyDescent="0.3"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5:31" x14ac:dyDescent="0.3"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5:31" x14ac:dyDescent="0.3"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5:31" x14ac:dyDescent="0.3"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5:31" x14ac:dyDescent="0.3"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5:31" x14ac:dyDescent="0.3"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5:31" x14ac:dyDescent="0.3"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5:31" x14ac:dyDescent="0.3"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5:31" x14ac:dyDescent="0.3"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5:31" x14ac:dyDescent="0.3"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5:31" x14ac:dyDescent="0.3"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5:31" x14ac:dyDescent="0.3"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5:31" x14ac:dyDescent="0.3"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5:31" x14ac:dyDescent="0.3"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5:31" x14ac:dyDescent="0.3"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5:31" x14ac:dyDescent="0.3"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5:31" x14ac:dyDescent="0.3"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5:31" x14ac:dyDescent="0.3"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5:31" x14ac:dyDescent="0.3"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5:31" x14ac:dyDescent="0.3"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5:31" x14ac:dyDescent="0.3"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5:31" x14ac:dyDescent="0.3"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5:31" x14ac:dyDescent="0.3"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5:31" x14ac:dyDescent="0.3"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5:31" x14ac:dyDescent="0.3"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5:31" x14ac:dyDescent="0.3"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5:31" x14ac:dyDescent="0.3"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5:31" x14ac:dyDescent="0.3"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5:31" x14ac:dyDescent="0.3"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5:31" x14ac:dyDescent="0.3"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5:31" x14ac:dyDescent="0.3"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5:31" x14ac:dyDescent="0.3"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5:31" x14ac:dyDescent="0.3"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5:31" x14ac:dyDescent="0.3"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5:31" x14ac:dyDescent="0.3"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5:31" x14ac:dyDescent="0.3"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5:31" x14ac:dyDescent="0.3"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5:31" x14ac:dyDescent="0.3"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5:31" x14ac:dyDescent="0.3"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5:31" x14ac:dyDescent="0.3"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5:31" x14ac:dyDescent="0.3"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5:31" x14ac:dyDescent="0.3"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5:31" x14ac:dyDescent="0.3"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5:31" x14ac:dyDescent="0.3"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5:31" x14ac:dyDescent="0.3"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5:31" x14ac:dyDescent="0.3"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5:31" x14ac:dyDescent="0.3"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5:31" x14ac:dyDescent="0.3"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5:31" x14ac:dyDescent="0.3"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5:31" x14ac:dyDescent="0.3"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5:31" x14ac:dyDescent="0.3"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5:31" x14ac:dyDescent="0.3"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5:31" x14ac:dyDescent="0.3"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5:31" x14ac:dyDescent="0.3"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5:31" x14ac:dyDescent="0.3"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5:31" x14ac:dyDescent="0.3"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5:31" x14ac:dyDescent="0.3"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5:31" x14ac:dyDescent="0.3"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5:31" x14ac:dyDescent="0.3"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5:31" x14ac:dyDescent="0.3"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5:31" x14ac:dyDescent="0.3"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5:31" x14ac:dyDescent="0.3"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5:31" x14ac:dyDescent="0.3"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5:31" x14ac:dyDescent="0.3"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5:31" x14ac:dyDescent="0.3"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5:31" x14ac:dyDescent="0.3"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5:31" x14ac:dyDescent="0.3"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5:31" x14ac:dyDescent="0.3"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5:31" x14ac:dyDescent="0.3"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5:31" x14ac:dyDescent="0.3"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5:31" x14ac:dyDescent="0.3"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5:31" x14ac:dyDescent="0.3"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5:31" x14ac:dyDescent="0.3"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5:31" x14ac:dyDescent="0.3"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5:31" x14ac:dyDescent="0.3"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5:31" x14ac:dyDescent="0.3"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5:31" x14ac:dyDescent="0.3"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5:31" x14ac:dyDescent="0.3"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5:31" x14ac:dyDescent="0.3"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5:31" x14ac:dyDescent="0.3"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5:31" x14ac:dyDescent="0.3"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5:31" x14ac:dyDescent="0.3"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5:31" x14ac:dyDescent="0.3"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5:31" x14ac:dyDescent="0.3"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5:31" x14ac:dyDescent="0.3"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5:31" x14ac:dyDescent="0.3"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5:31" x14ac:dyDescent="0.3"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5:31" x14ac:dyDescent="0.3"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5:31" x14ac:dyDescent="0.3"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5:31" x14ac:dyDescent="0.3"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5:31" x14ac:dyDescent="0.3"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5:31" x14ac:dyDescent="0.3"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5:31" x14ac:dyDescent="0.3"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5:31" x14ac:dyDescent="0.3"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5:31" x14ac:dyDescent="0.3"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5:31" x14ac:dyDescent="0.3"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5:31" x14ac:dyDescent="0.3"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5:31" x14ac:dyDescent="0.3"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5:31" x14ac:dyDescent="0.3"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5:31" x14ac:dyDescent="0.3"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5:31" x14ac:dyDescent="0.3"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5:31" x14ac:dyDescent="0.3"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5:31" x14ac:dyDescent="0.3"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5:31" x14ac:dyDescent="0.3"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5:31" x14ac:dyDescent="0.3"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5:31" x14ac:dyDescent="0.3"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5:31" x14ac:dyDescent="0.3"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5:31" x14ac:dyDescent="0.3"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5:31" x14ac:dyDescent="0.3"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5:31" x14ac:dyDescent="0.3"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5:31" x14ac:dyDescent="0.3"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</sheetData>
  <mergeCells count="90">
    <mergeCell ref="Y45:AD45"/>
    <mergeCell ref="A10:G10"/>
    <mergeCell ref="R27:X27"/>
    <mergeCell ref="R28:X28"/>
    <mergeCell ref="R30:X30"/>
    <mergeCell ref="R31:X31"/>
    <mergeCell ref="R32:X32"/>
    <mergeCell ref="R33:X33"/>
    <mergeCell ref="R34:X34"/>
    <mergeCell ref="R29:X29"/>
    <mergeCell ref="R37:X37"/>
    <mergeCell ref="R38:X38"/>
    <mergeCell ref="R39:X39"/>
    <mergeCell ref="R23:X23"/>
    <mergeCell ref="A41:G41"/>
    <mergeCell ref="R20:X20"/>
    <mergeCell ref="H46:M46"/>
    <mergeCell ref="R36:X36"/>
    <mergeCell ref="R35:X35"/>
    <mergeCell ref="R25:X25"/>
    <mergeCell ref="R26:X26"/>
    <mergeCell ref="R43:X43"/>
    <mergeCell ref="R48:X48"/>
    <mergeCell ref="A2:G2"/>
    <mergeCell ref="A7:G7"/>
    <mergeCell ref="A8:G8"/>
    <mergeCell ref="A9:G9"/>
    <mergeCell ref="A11:G11"/>
    <mergeCell ref="A15:G15"/>
    <mergeCell ref="A16:G16"/>
    <mergeCell ref="A17:G17"/>
    <mergeCell ref="A18:G18"/>
    <mergeCell ref="A19:G19"/>
    <mergeCell ref="A20:G20"/>
    <mergeCell ref="A21:G21"/>
    <mergeCell ref="A22:G22"/>
    <mergeCell ref="R46:X46"/>
    <mergeCell ref="R47:X47"/>
    <mergeCell ref="H1:M1"/>
    <mergeCell ref="A48:G48"/>
    <mergeCell ref="A49:G49"/>
    <mergeCell ref="O11:P11"/>
    <mergeCell ref="A37:G37"/>
    <mergeCell ref="A38:G38"/>
    <mergeCell ref="A39:G39"/>
    <mergeCell ref="A40:G40"/>
    <mergeCell ref="A44:G44"/>
    <mergeCell ref="A47:G47"/>
    <mergeCell ref="A31:G31"/>
    <mergeCell ref="A32:G32"/>
    <mergeCell ref="A33:G33"/>
    <mergeCell ref="A34:G34"/>
    <mergeCell ref="A35:G35"/>
    <mergeCell ref="A14:G14"/>
    <mergeCell ref="Y1:AD1"/>
    <mergeCell ref="O17:P17"/>
    <mergeCell ref="O18:P19"/>
    <mergeCell ref="O23:P23"/>
    <mergeCell ref="R10:X10"/>
    <mergeCell ref="R11:X11"/>
    <mergeCell ref="R15:X15"/>
    <mergeCell ref="R16:X16"/>
    <mergeCell ref="R17:X17"/>
    <mergeCell ref="R18:X18"/>
    <mergeCell ref="R7:X7"/>
    <mergeCell ref="R8:X8"/>
    <mergeCell ref="R9:X9"/>
    <mergeCell ref="R19:X19"/>
    <mergeCell ref="R2:X2"/>
    <mergeCell ref="R22:X22"/>
    <mergeCell ref="R21:X21"/>
    <mergeCell ref="R24:X24"/>
    <mergeCell ref="R40:X40"/>
    <mergeCell ref="A23:G23"/>
    <mergeCell ref="A24:G24"/>
    <mergeCell ref="A36:G36"/>
    <mergeCell ref="A25:G25"/>
    <mergeCell ref="A26:G26"/>
    <mergeCell ref="A27:G27"/>
    <mergeCell ref="A28:G28"/>
    <mergeCell ref="A29:G29"/>
    <mergeCell ref="A43:G43"/>
    <mergeCell ref="A42:G42"/>
    <mergeCell ref="A3:G3"/>
    <mergeCell ref="A4:G4"/>
    <mergeCell ref="A6:G6"/>
    <mergeCell ref="A5:G5"/>
    <mergeCell ref="A30:G30"/>
    <mergeCell ref="A12:G12"/>
    <mergeCell ref="A13:G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AC31"/>
  <sheetViews>
    <sheetView tabSelected="1" zoomScale="66" zoomScaleNormal="66" workbookViewId="0">
      <selection activeCell="H12" sqref="H12"/>
    </sheetView>
  </sheetViews>
  <sheetFormatPr defaultRowHeight="14.4" x14ac:dyDescent="0.3"/>
  <cols>
    <col min="2" max="2" width="7.6640625" customWidth="1"/>
    <col min="3" max="3" width="16.33203125" bestFit="1" customWidth="1"/>
    <col min="4" max="4" width="7.6640625" customWidth="1"/>
    <col min="5" max="5" width="37" customWidth="1"/>
    <col min="6" max="6" width="14.6640625" bestFit="1" customWidth="1"/>
    <col min="7" max="7" width="13.6640625" customWidth="1"/>
    <col min="8" max="12" width="12" bestFit="1" customWidth="1"/>
    <col min="14" max="14" width="21.21875" customWidth="1"/>
    <col min="15" max="20" width="12" bestFit="1" customWidth="1"/>
    <col min="22" max="22" width="19" customWidth="1"/>
    <col min="23" max="23" width="13" customWidth="1"/>
  </cols>
  <sheetData>
    <row r="2" spans="5:29" x14ac:dyDescent="0.3">
      <c r="E2" s="85" t="s">
        <v>62</v>
      </c>
      <c r="F2" s="86"/>
      <c r="G2" s="86"/>
      <c r="H2" s="86"/>
      <c r="I2" s="86"/>
      <c r="J2" s="86"/>
      <c r="K2" s="86"/>
      <c r="L2" s="87"/>
      <c r="N2" s="81" t="s">
        <v>63</v>
      </c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3"/>
    </row>
    <row r="3" spans="5:29" x14ac:dyDescent="0.3">
      <c r="E3" s="13" t="s">
        <v>75</v>
      </c>
      <c r="F3" s="64">
        <v>800</v>
      </c>
      <c r="G3" s="66"/>
      <c r="H3" s="66"/>
      <c r="I3" s="66"/>
      <c r="J3" s="66"/>
      <c r="K3" s="66"/>
      <c r="L3" s="66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</row>
    <row r="5" spans="5:29" ht="16.2" x14ac:dyDescent="0.3">
      <c r="E5" s="13" t="s">
        <v>44</v>
      </c>
      <c r="F5" s="67" t="s">
        <v>95</v>
      </c>
      <c r="G5" s="67" t="s">
        <v>33</v>
      </c>
      <c r="H5" s="67" t="s">
        <v>34</v>
      </c>
      <c r="I5" s="67" t="s">
        <v>35</v>
      </c>
      <c r="J5" s="67" t="s">
        <v>36</v>
      </c>
      <c r="K5" s="67" t="s">
        <v>37</v>
      </c>
      <c r="L5" s="67" t="s">
        <v>38</v>
      </c>
      <c r="O5" s="89" t="s">
        <v>71</v>
      </c>
      <c r="P5" s="90"/>
      <c r="Q5" s="90"/>
      <c r="R5" s="90"/>
      <c r="S5" s="90"/>
      <c r="T5" s="91"/>
      <c r="W5" s="84" t="s">
        <v>55</v>
      </c>
      <c r="X5" s="84"/>
      <c r="Y5" s="84"/>
      <c r="Z5" s="84"/>
      <c r="AA5" s="84"/>
      <c r="AB5" s="84"/>
    </row>
    <row r="6" spans="5:29" ht="26.25" customHeight="1" x14ac:dyDescent="0.3">
      <c r="E6" s="48" t="str">
        <f>Properties!A4</f>
        <v>Concrete (sealed or painted)</v>
      </c>
      <c r="F6" s="49">
        <v>1000</v>
      </c>
      <c r="G6" s="48">
        <f>Properties!H4</f>
        <v>0.01</v>
      </c>
      <c r="H6" s="48">
        <f>Properties!I4</f>
        <v>0.02</v>
      </c>
      <c r="I6" s="48">
        <f>Properties!J4</f>
        <v>0.02</v>
      </c>
      <c r="J6" s="48">
        <f>Properties!K4</f>
        <v>0.02</v>
      </c>
      <c r="K6" s="48">
        <f>Properties!L4</f>
        <v>0.02</v>
      </c>
      <c r="L6" s="48">
        <f>Properties!M4</f>
        <v>0.02</v>
      </c>
      <c r="O6" s="33" t="s">
        <v>33</v>
      </c>
      <c r="P6" s="33" t="s">
        <v>34</v>
      </c>
      <c r="Q6" s="33" t="s">
        <v>35</v>
      </c>
      <c r="R6" s="33" t="s">
        <v>36</v>
      </c>
      <c r="S6" s="33" t="s">
        <v>37</v>
      </c>
      <c r="T6" s="33" t="s">
        <v>38</v>
      </c>
      <c r="W6" s="68" t="s">
        <v>73</v>
      </c>
      <c r="X6" s="68" t="s">
        <v>34</v>
      </c>
      <c r="Y6" s="68" t="s">
        <v>35</v>
      </c>
      <c r="Z6" s="68" t="s">
        <v>36</v>
      </c>
      <c r="AA6" s="68" t="s">
        <v>37</v>
      </c>
      <c r="AB6" s="68" t="s">
        <v>38</v>
      </c>
    </row>
    <row r="7" spans="5:29" ht="26.25" customHeight="1" x14ac:dyDescent="0.3">
      <c r="E7" s="48" t="s">
        <v>94</v>
      </c>
      <c r="F7" s="49">
        <v>0</v>
      </c>
      <c r="G7" s="48"/>
      <c r="H7" s="48"/>
      <c r="I7" s="48"/>
      <c r="J7" s="48"/>
      <c r="K7" s="48"/>
      <c r="L7" s="48"/>
      <c r="N7" s="34" t="s">
        <v>56</v>
      </c>
      <c r="O7" s="37">
        <f>SUMPRODUCT($F6:$F14,G6:G14)</f>
        <v>10</v>
      </c>
      <c r="P7" s="37">
        <f t="shared" ref="P7:T7" si="0">SUMPRODUCT($F6:$F14,H6:H14)</f>
        <v>20</v>
      </c>
      <c r="Q7" s="37">
        <f t="shared" si="0"/>
        <v>20</v>
      </c>
      <c r="R7" s="37">
        <f t="shared" si="0"/>
        <v>20</v>
      </c>
      <c r="S7" s="37">
        <f t="shared" si="0"/>
        <v>20</v>
      </c>
      <c r="T7" s="37">
        <f t="shared" si="0"/>
        <v>20</v>
      </c>
      <c r="V7" s="46" t="s">
        <v>56</v>
      </c>
      <c r="W7" s="45">
        <f>0.161*$F$3/O18</f>
        <v>12.88</v>
      </c>
      <c r="X7" s="45">
        <f t="shared" ref="X7:AB7" si="1">0.161*$F$3/P18</f>
        <v>6.44</v>
      </c>
      <c r="Y7" s="45">
        <f t="shared" si="1"/>
        <v>6.44</v>
      </c>
      <c r="Z7" s="45">
        <f t="shared" si="1"/>
        <v>6.44</v>
      </c>
      <c r="AA7" s="45">
        <f t="shared" si="1"/>
        <v>4.6131805157593124</v>
      </c>
      <c r="AB7" s="45">
        <f t="shared" si="1"/>
        <v>3.0037313432835826</v>
      </c>
    </row>
    <row r="8" spans="5:29" ht="26.25" customHeight="1" x14ac:dyDescent="0.3">
      <c r="E8" s="48" t="s">
        <v>46</v>
      </c>
      <c r="F8" s="49">
        <v>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N8" s="34" t="s">
        <v>91</v>
      </c>
      <c r="O8" s="37">
        <f>O7/$F$15</f>
        <v>0.01</v>
      </c>
      <c r="P8" s="37">
        <f t="shared" ref="P8:T8" si="2">P7/$F$15</f>
        <v>0.02</v>
      </c>
      <c r="Q8" s="37">
        <f t="shared" si="2"/>
        <v>0.02</v>
      </c>
      <c r="R8" s="37">
        <f t="shared" si="2"/>
        <v>0.02</v>
      </c>
      <c r="S8" s="37">
        <f t="shared" si="2"/>
        <v>0.02</v>
      </c>
      <c r="T8" s="37">
        <f t="shared" si="2"/>
        <v>0.02</v>
      </c>
      <c r="V8" s="60" t="s">
        <v>57</v>
      </c>
      <c r="W8" s="61">
        <f>0.161*$F$3/(-$F$15*LN(1-O19))</f>
        <v>12.815492126576764</v>
      </c>
      <c r="X8" s="61">
        <f t="shared" ref="X8:AB8" si="3">0.161*$F$3/(-$F$15*LN(1-P19))</f>
        <v>6.3753831590831744</v>
      </c>
      <c r="Y8" s="61">
        <f t="shared" si="3"/>
        <v>6.3753831590831744</v>
      </c>
      <c r="Z8" s="61">
        <f t="shared" si="3"/>
        <v>6.3753831590831744</v>
      </c>
      <c r="AA8" s="61">
        <f t="shared" si="3"/>
        <v>4.548476582160216</v>
      </c>
      <c r="AB8" s="61">
        <f t="shared" si="3"/>
        <v>2.9388609538704769</v>
      </c>
    </row>
    <row r="9" spans="5:29" ht="26.25" customHeight="1" x14ac:dyDescent="0.3">
      <c r="E9" s="48" t="s">
        <v>47</v>
      </c>
      <c r="F9" s="49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N9" s="58"/>
      <c r="O9" s="59"/>
      <c r="P9" s="59"/>
      <c r="Q9" s="59"/>
      <c r="R9" s="59"/>
      <c r="S9" s="59"/>
      <c r="T9" s="59"/>
      <c r="V9" s="62"/>
      <c r="W9" s="10"/>
      <c r="X9" s="10"/>
      <c r="Y9" s="10"/>
      <c r="Z9" s="10"/>
      <c r="AA9" s="10"/>
      <c r="AB9" s="10"/>
    </row>
    <row r="10" spans="5:29" ht="30.6" customHeight="1" x14ac:dyDescent="0.3">
      <c r="E10" s="48" t="s">
        <v>48</v>
      </c>
      <c r="F10" s="49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V10" s="63" t="s">
        <v>92</v>
      </c>
      <c r="W10" s="10"/>
      <c r="X10" s="10"/>
      <c r="Y10" s="10"/>
      <c r="Z10" s="10"/>
      <c r="AA10" s="10"/>
      <c r="AB10" s="10"/>
    </row>
    <row r="11" spans="5:29" ht="26.25" customHeight="1" x14ac:dyDescent="0.3">
      <c r="E11" s="48" t="s">
        <v>49</v>
      </c>
      <c r="F11" s="49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O11" s="89" t="s">
        <v>72</v>
      </c>
      <c r="P11" s="90"/>
      <c r="Q11" s="90"/>
      <c r="R11" s="90"/>
      <c r="S11" s="90"/>
      <c r="T11" s="91"/>
      <c r="V11" s="63"/>
      <c r="W11" s="6"/>
      <c r="X11" s="6"/>
      <c r="Y11" s="6"/>
      <c r="Z11" s="6"/>
      <c r="AA11" s="6"/>
      <c r="AB11" s="6"/>
    </row>
    <row r="12" spans="5:29" ht="26.25" customHeight="1" x14ac:dyDescent="0.3">
      <c r="E12" s="48" t="s">
        <v>50</v>
      </c>
      <c r="F12" s="49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O12" s="33" t="s">
        <v>33</v>
      </c>
      <c r="P12" s="33" t="s">
        <v>34</v>
      </c>
      <c r="Q12" s="33" t="s">
        <v>35</v>
      </c>
      <c r="R12" s="33" t="s">
        <v>36</v>
      </c>
      <c r="S12" s="33" t="s">
        <v>37</v>
      </c>
      <c r="T12" s="33" t="s">
        <v>38</v>
      </c>
      <c r="V12" s="55"/>
      <c r="W12" s="92"/>
      <c r="X12" s="92"/>
      <c r="Y12" s="92"/>
      <c r="Z12" s="92"/>
      <c r="AA12" s="92"/>
      <c r="AB12" s="92"/>
      <c r="AC12" s="55"/>
    </row>
    <row r="13" spans="5:29" ht="26.25" customHeight="1" x14ac:dyDescent="0.3">
      <c r="E13" s="48" t="s">
        <v>51</v>
      </c>
      <c r="F13" s="49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N13" s="29"/>
      <c r="O13" s="38">
        <f>SUMPRODUCT($F18:$F21,G18:G21)</f>
        <v>0</v>
      </c>
      <c r="P13" s="38">
        <f t="shared" ref="P13:T13" si="4">SUMPRODUCT($F18:$F21,H18:H21)</f>
        <v>0</v>
      </c>
      <c r="Q13" s="38">
        <f t="shared" si="4"/>
        <v>0</v>
      </c>
      <c r="R13" s="38">
        <f t="shared" si="4"/>
        <v>0</v>
      </c>
      <c r="S13" s="38">
        <f t="shared" si="4"/>
        <v>0</v>
      </c>
      <c r="T13" s="38">
        <f t="shared" si="4"/>
        <v>0</v>
      </c>
      <c r="V13" s="63" t="s">
        <v>93</v>
      </c>
      <c r="W13" s="56"/>
      <c r="X13" s="56"/>
      <c r="Y13" s="56"/>
      <c r="Z13" s="56"/>
      <c r="AA13" s="56"/>
      <c r="AB13" s="56"/>
      <c r="AC13" s="55"/>
    </row>
    <row r="14" spans="5:29" ht="26.25" customHeight="1" x14ac:dyDescent="0.3">
      <c r="E14" s="48" t="s">
        <v>52</v>
      </c>
      <c r="F14" s="49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N14" s="29"/>
      <c r="V14" s="55"/>
      <c r="W14" s="55"/>
      <c r="X14" s="55"/>
      <c r="Y14" s="55"/>
      <c r="Z14" s="55"/>
      <c r="AA14" s="55"/>
      <c r="AB14" s="55"/>
      <c r="AC14" s="55"/>
    </row>
    <row r="15" spans="5:29" ht="26.25" customHeight="1" x14ac:dyDescent="0.3">
      <c r="E15" s="48" t="s">
        <v>90</v>
      </c>
      <c r="F15" s="49">
        <f>SUM(F6:F14)</f>
        <v>1000</v>
      </c>
      <c r="G15" s="57"/>
      <c r="H15" s="57"/>
      <c r="I15" s="57"/>
      <c r="J15" s="57"/>
      <c r="K15" s="57"/>
      <c r="L15" s="57"/>
      <c r="N15" s="29"/>
      <c r="V15" s="55"/>
      <c r="W15" s="55"/>
      <c r="X15" s="55"/>
      <c r="Y15" s="55"/>
      <c r="Z15" s="55"/>
      <c r="AA15" s="55"/>
      <c r="AB15" s="55"/>
      <c r="AC15" s="55"/>
    </row>
    <row r="16" spans="5:29" ht="26.25" customHeight="1" x14ac:dyDescent="0.3">
      <c r="O16" s="88" t="s">
        <v>64</v>
      </c>
      <c r="P16" s="88"/>
      <c r="Q16" s="88"/>
      <c r="R16" s="88"/>
      <c r="S16" s="88"/>
      <c r="T16" s="88"/>
      <c r="V16" s="55"/>
      <c r="W16" s="55"/>
      <c r="X16" s="55"/>
      <c r="Y16" s="55"/>
      <c r="Z16" s="55"/>
      <c r="AA16" s="55"/>
      <c r="AB16" s="55"/>
      <c r="AC16" s="55"/>
    </row>
    <row r="17" spans="5:29" ht="28.8" x14ac:dyDescent="0.3">
      <c r="E17" s="14" t="s">
        <v>45</v>
      </c>
      <c r="F17" s="15" t="s">
        <v>43</v>
      </c>
      <c r="G17" s="67" t="s">
        <v>33</v>
      </c>
      <c r="H17" s="67" t="s">
        <v>34</v>
      </c>
      <c r="I17" s="67" t="s">
        <v>35</v>
      </c>
      <c r="J17" s="67" t="s">
        <v>36</v>
      </c>
      <c r="K17" s="67" t="s">
        <v>37</v>
      </c>
      <c r="L17" s="67" t="s">
        <v>38</v>
      </c>
      <c r="O17" s="36" t="s">
        <v>33</v>
      </c>
      <c r="P17" s="36" t="s">
        <v>34</v>
      </c>
      <c r="Q17" s="36" t="s">
        <v>35</v>
      </c>
      <c r="R17" s="36" t="s">
        <v>36</v>
      </c>
      <c r="S17" s="36" t="s">
        <v>37</v>
      </c>
      <c r="T17" s="36" t="s">
        <v>38</v>
      </c>
      <c r="V17" s="5"/>
      <c r="W17" s="5"/>
      <c r="X17" s="5"/>
      <c r="Y17" s="5"/>
      <c r="Z17" s="5"/>
      <c r="AA17" s="5"/>
      <c r="AB17" s="5"/>
      <c r="AC17" s="5"/>
    </row>
    <row r="18" spans="5:29" ht="31.5" customHeight="1" x14ac:dyDescent="0.3">
      <c r="E18" s="50" t="str">
        <f>Properties!A48</f>
        <v>Single person or heavily upholstered seat(± 0.10        )</v>
      </c>
      <c r="F18" s="51">
        <v>0</v>
      </c>
      <c r="G18" s="52">
        <f>Properties!H48</f>
        <v>0.4</v>
      </c>
      <c r="H18" s="52">
        <f>Properties!I48</f>
        <v>0.7</v>
      </c>
      <c r="I18" s="52">
        <f>Properties!J48</f>
        <v>0.85</v>
      </c>
      <c r="J18" s="52">
        <f>Properties!K48</f>
        <v>0.95</v>
      </c>
      <c r="K18" s="52">
        <f>Properties!L48</f>
        <v>0.9</v>
      </c>
      <c r="L18" s="52">
        <f>Properties!M48</f>
        <v>0.8</v>
      </c>
      <c r="N18" s="35" t="s">
        <v>89</v>
      </c>
      <c r="O18" s="37">
        <f>O7+O13+O24</f>
        <v>10</v>
      </c>
      <c r="P18" s="37">
        <f t="shared" ref="P18:T18" si="5">P7+P13+P24</f>
        <v>20</v>
      </c>
      <c r="Q18" s="37">
        <f t="shared" si="5"/>
        <v>20</v>
      </c>
      <c r="R18" s="37">
        <f t="shared" si="5"/>
        <v>20</v>
      </c>
      <c r="S18" s="37">
        <f t="shared" si="5"/>
        <v>27.92</v>
      </c>
      <c r="T18" s="37">
        <f t="shared" si="5"/>
        <v>42.879999999999995</v>
      </c>
    </row>
    <row r="19" spans="5:29" ht="19.5" customHeight="1" x14ac:dyDescent="0.3">
      <c r="E19" s="53" t="s">
        <v>53</v>
      </c>
      <c r="F19" s="54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N19" s="34" t="s">
        <v>91</v>
      </c>
      <c r="O19" s="37">
        <f>O18/$F$15</f>
        <v>0.01</v>
      </c>
      <c r="P19" s="37">
        <f t="shared" ref="P19:T19" si="6">P18/$F$15</f>
        <v>0.02</v>
      </c>
      <c r="Q19" s="37">
        <f t="shared" si="6"/>
        <v>0.02</v>
      </c>
      <c r="R19" s="37">
        <f t="shared" si="6"/>
        <v>0.02</v>
      </c>
      <c r="S19" s="37">
        <f t="shared" si="6"/>
        <v>2.792E-2</v>
      </c>
      <c r="T19" s="37">
        <f t="shared" si="6"/>
        <v>4.2879999999999995E-2</v>
      </c>
    </row>
    <row r="20" spans="5:29" ht="22.5" customHeight="1" x14ac:dyDescent="0.3">
      <c r="E20" s="52" t="s">
        <v>54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N20" s="35"/>
      <c r="O20" s="37"/>
      <c r="P20" s="37"/>
      <c r="Q20" s="37"/>
      <c r="R20" s="37"/>
      <c r="S20" s="37"/>
      <c r="T20" s="37"/>
    </row>
    <row r="21" spans="5:29" ht="23.4" customHeight="1" x14ac:dyDescent="0.3">
      <c r="E21" s="52" t="s">
        <v>77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"/>
    </row>
    <row r="22" spans="5:29" ht="19.2" customHeight="1" x14ac:dyDescent="0.3">
      <c r="F22" s="8"/>
      <c r="G22" s="6"/>
      <c r="H22" s="6"/>
      <c r="I22" s="6"/>
      <c r="J22" s="6"/>
      <c r="K22" s="6"/>
      <c r="L22" s="6"/>
      <c r="M22" s="5"/>
      <c r="O22" s="80" t="s">
        <v>74</v>
      </c>
      <c r="P22" s="80"/>
      <c r="Q22" s="80"/>
      <c r="R22" s="80"/>
      <c r="S22" s="80"/>
      <c r="T22" s="80"/>
    </row>
    <row r="23" spans="5:29" ht="41.25" customHeight="1" x14ac:dyDescent="0.3">
      <c r="F23" s="15" t="s">
        <v>59</v>
      </c>
      <c r="G23" s="17" t="s">
        <v>60</v>
      </c>
      <c r="H23" s="17" t="s">
        <v>61</v>
      </c>
      <c r="I23" s="20"/>
      <c r="J23" s="6"/>
      <c r="K23" s="6"/>
      <c r="L23" s="6"/>
      <c r="O23" s="33" t="s">
        <v>70</v>
      </c>
      <c r="P23" s="33" t="s">
        <v>34</v>
      </c>
      <c r="Q23" s="33" t="s">
        <v>35</v>
      </c>
      <c r="R23" s="33" t="s">
        <v>36</v>
      </c>
      <c r="S23" s="33" t="s">
        <v>37</v>
      </c>
      <c r="T23" s="33" t="s">
        <v>38</v>
      </c>
    </row>
    <row r="24" spans="5:29" ht="22.95" customHeight="1" x14ac:dyDescent="0.3">
      <c r="F24" s="53" t="s">
        <v>88</v>
      </c>
      <c r="G24" s="53">
        <v>50</v>
      </c>
      <c r="H24" s="53">
        <v>15</v>
      </c>
      <c r="I24" s="20"/>
      <c r="J24" s="6"/>
      <c r="K24" s="6"/>
      <c r="L24" s="6"/>
      <c r="O24" s="38">
        <f>'Air absorption'!M6</f>
        <v>0</v>
      </c>
      <c r="P24" s="38">
        <f>'Air absorption'!N6</f>
        <v>0</v>
      </c>
      <c r="Q24" s="38">
        <f>'Air absorption'!O6</f>
        <v>0</v>
      </c>
      <c r="R24" s="38">
        <f>'Air absorption'!P6</f>
        <v>0</v>
      </c>
      <c r="S24" s="38">
        <f>'Air absorption'!Q6</f>
        <v>7.9200000000000008</v>
      </c>
      <c r="T24" s="38">
        <f>'Air absorption'!R6</f>
        <v>22.88</v>
      </c>
    </row>
    <row r="25" spans="5:29" ht="22.95" customHeight="1" x14ac:dyDescent="0.3">
      <c r="E25" s="6"/>
      <c r="F25" s="6"/>
      <c r="G25" s="6"/>
      <c r="H25" s="6"/>
      <c r="I25" s="6"/>
      <c r="J25" s="6"/>
      <c r="K25" s="6"/>
      <c r="L25" s="6"/>
      <c r="M25" s="6"/>
      <c r="O25" s="44"/>
      <c r="P25" s="44"/>
      <c r="Q25" s="44"/>
      <c r="R25" s="44"/>
      <c r="S25" s="44"/>
      <c r="T25" s="44"/>
    </row>
    <row r="26" spans="5:29" ht="26.4" customHeight="1" x14ac:dyDescent="0.3">
      <c r="E26" s="6"/>
      <c r="F26" s="6"/>
      <c r="G26" s="65"/>
      <c r="H26" s="65"/>
      <c r="I26" s="65"/>
      <c r="J26" s="65"/>
      <c r="K26" s="65"/>
      <c r="L26" s="65"/>
      <c r="M26" s="6"/>
    </row>
    <row r="27" spans="5:29" ht="21" customHeight="1" x14ac:dyDescent="0.3">
      <c r="E27" s="76"/>
      <c r="F27" s="76"/>
      <c r="G27" s="6"/>
      <c r="H27" s="6"/>
      <c r="I27" s="6"/>
      <c r="J27" s="6"/>
      <c r="K27" s="6"/>
      <c r="L27" s="6"/>
      <c r="M27" s="6"/>
    </row>
    <row r="28" spans="5:29" ht="21" customHeight="1" x14ac:dyDescent="0.3">
      <c r="E28" s="6"/>
      <c r="F28" s="6"/>
      <c r="G28" s="6"/>
      <c r="H28" s="6"/>
      <c r="I28" s="6"/>
      <c r="J28" s="6"/>
      <c r="K28" s="6"/>
      <c r="L28" s="6"/>
      <c r="M28" s="6"/>
    </row>
    <row r="29" spans="5:29" ht="21.6" customHeight="1" x14ac:dyDescent="0.3">
      <c r="E29" s="6"/>
      <c r="F29" s="6"/>
      <c r="G29" s="6"/>
      <c r="H29" s="6"/>
      <c r="I29" s="6"/>
      <c r="J29" s="6"/>
      <c r="K29" s="6"/>
      <c r="L29" s="6"/>
      <c r="M29" s="6"/>
    </row>
    <row r="30" spans="5:29" x14ac:dyDescent="0.3">
      <c r="E30" s="6"/>
      <c r="F30" s="6"/>
      <c r="G30" s="6"/>
      <c r="H30" s="6"/>
      <c r="I30" s="6"/>
      <c r="J30" s="6"/>
      <c r="K30" s="6"/>
      <c r="L30" s="6"/>
      <c r="M30" s="6"/>
    </row>
    <row r="31" spans="5:29" x14ac:dyDescent="0.3">
      <c r="E31" s="6"/>
      <c r="F31" s="6"/>
      <c r="G31" s="6"/>
      <c r="H31" s="6"/>
      <c r="I31" s="6"/>
      <c r="J31" s="6"/>
      <c r="K31" s="6"/>
      <c r="L31" s="6"/>
      <c r="M31" s="6"/>
    </row>
  </sheetData>
  <mergeCells count="9">
    <mergeCell ref="E27:F27"/>
    <mergeCell ref="O22:T22"/>
    <mergeCell ref="N2:AB2"/>
    <mergeCell ref="W5:AB5"/>
    <mergeCell ref="E2:L2"/>
    <mergeCell ref="O16:T16"/>
    <mergeCell ref="O11:T11"/>
    <mergeCell ref="O5:T5"/>
    <mergeCell ref="W12:AB12"/>
  </mergeCells>
  <dataValidations count="3">
    <dataValidation type="list" allowBlank="1" showInputMessage="1" showErrorMessage="1" sqref="F24:F25">
      <formula1>"Y, N"</formula1>
    </dataValidation>
    <dataValidation type="list" allowBlank="1" showInputMessage="1" showErrorMessage="1" sqref="G24:G25">
      <formula1>"30, 50, 70"</formula1>
    </dataValidation>
    <dataValidation type="list" allowBlank="1" showInputMessage="1" showErrorMessage="1" sqref="H24:H25">
      <formula1>"15, 20, 25, 30"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3"/>
  <sheetViews>
    <sheetView topLeftCell="O1" workbookViewId="0">
      <selection activeCell="T3" sqref="T3:AJ12"/>
    </sheetView>
  </sheetViews>
  <sheetFormatPr defaultRowHeight="14.4" x14ac:dyDescent="0.3"/>
  <cols>
    <col min="2" max="2" width="9.6640625" customWidth="1"/>
    <col min="3" max="4" width="8.88671875" customWidth="1"/>
    <col min="5" max="5" width="11" customWidth="1"/>
    <col min="6" max="6" width="5.109375" customWidth="1"/>
    <col min="7" max="7" width="7.44140625" bestFit="1" customWidth="1"/>
    <col min="8" max="8" width="7" bestFit="1" customWidth="1"/>
    <col min="9" max="11" width="7.44140625" bestFit="1" customWidth="1"/>
    <col min="12" max="12" width="12.109375" customWidth="1"/>
  </cols>
  <sheetData>
    <row r="1" spans="2:25" ht="17.25" customHeight="1" x14ac:dyDescent="0.3"/>
    <row r="2" spans="2:25" x14ac:dyDescent="0.3">
      <c r="B2" s="5"/>
      <c r="C2" s="5"/>
      <c r="E2" s="19" t="s">
        <v>65</v>
      </c>
      <c r="F2" s="93">
        <v>2000</v>
      </c>
      <c r="G2" s="93"/>
      <c r="H2" s="93"/>
      <c r="I2" s="93"/>
      <c r="J2" s="93"/>
      <c r="L2" s="24" t="s">
        <v>66</v>
      </c>
      <c r="M2" s="31" t="s">
        <v>67</v>
      </c>
      <c r="P2" s="100" t="s">
        <v>76</v>
      </c>
      <c r="Q2" s="22" t="s">
        <v>37</v>
      </c>
      <c r="R2" s="23" t="s">
        <v>38</v>
      </c>
    </row>
    <row r="3" spans="2:25" x14ac:dyDescent="0.3">
      <c r="B3" s="5"/>
      <c r="C3" s="5"/>
      <c r="E3" s="3" t="s">
        <v>68</v>
      </c>
      <c r="F3" s="3"/>
      <c r="G3" s="3">
        <v>15</v>
      </c>
      <c r="H3" s="3">
        <v>20</v>
      </c>
      <c r="I3" s="3">
        <v>25</v>
      </c>
      <c r="J3" s="3">
        <v>30</v>
      </c>
      <c r="L3" s="28">
        <f>'RT60'!G24</f>
        <v>50</v>
      </c>
      <c r="M3" s="16">
        <f>'RT60'!H24</f>
        <v>15</v>
      </c>
      <c r="P3" s="101"/>
      <c r="Q3" s="26">
        <f>INDEX(G4:J6,MATCH(L3,F4:F6,0),MATCH(M3,G3:J3,0))</f>
        <v>9.9000000000000008E-3</v>
      </c>
      <c r="R3" s="27">
        <f>INDEX(G11:J13,MATCH(L3,F11:F13,0),MATCH(M3,G10:J10,0))</f>
        <v>2.86E-2</v>
      </c>
      <c r="T3" s="95"/>
      <c r="U3" s="95"/>
      <c r="V3" s="95"/>
      <c r="W3" s="95"/>
      <c r="X3" s="95"/>
      <c r="Y3" s="95"/>
    </row>
    <row r="4" spans="2:25" x14ac:dyDescent="0.3">
      <c r="B4" s="97"/>
      <c r="C4" s="97"/>
      <c r="D4" s="9"/>
      <c r="E4" s="18" t="s">
        <v>69</v>
      </c>
      <c r="F4" s="18">
        <v>30</v>
      </c>
      <c r="G4" s="12">
        <v>1.43E-2</v>
      </c>
      <c r="H4" s="12">
        <v>1.1900000000000001E-2</v>
      </c>
      <c r="I4" s="12">
        <v>1.14E-2</v>
      </c>
      <c r="J4" s="12">
        <v>2.81E-2</v>
      </c>
      <c r="T4" s="21"/>
      <c r="U4" s="21"/>
      <c r="V4" s="21"/>
      <c r="W4" s="21"/>
      <c r="X4" s="21"/>
      <c r="Y4" s="21"/>
    </row>
    <row r="5" spans="2:25" x14ac:dyDescent="0.3">
      <c r="B5" s="96"/>
      <c r="C5" s="96"/>
      <c r="D5" s="6"/>
      <c r="E5" s="18" t="s">
        <v>69</v>
      </c>
      <c r="F5" s="18">
        <v>50</v>
      </c>
      <c r="G5" s="12">
        <v>9.9000000000000008E-3</v>
      </c>
      <c r="H5" s="12">
        <v>9.5999999999999992E-3</v>
      </c>
      <c r="I5" s="12">
        <v>9.4999999999999998E-3</v>
      </c>
      <c r="J5" s="12">
        <v>9.1999999999999998E-3</v>
      </c>
      <c r="L5" s="98" t="s">
        <v>58</v>
      </c>
      <c r="M5" s="21" t="s">
        <v>70</v>
      </c>
      <c r="N5" s="21" t="s">
        <v>34</v>
      </c>
      <c r="O5" s="21" t="s">
        <v>35</v>
      </c>
      <c r="P5" s="21" t="s">
        <v>36</v>
      </c>
      <c r="Q5" s="21" t="s">
        <v>37</v>
      </c>
      <c r="R5" s="21" t="s">
        <v>38</v>
      </c>
      <c r="T5" s="4"/>
      <c r="U5" s="4"/>
      <c r="V5" s="4"/>
      <c r="W5" s="4"/>
      <c r="X5" s="4"/>
      <c r="Y5" s="4"/>
    </row>
    <row r="6" spans="2:25" x14ac:dyDescent="0.3">
      <c r="B6" s="7"/>
      <c r="C6" s="7"/>
      <c r="E6" s="18" t="s">
        <v>69</v>
      </c>
      <c r="F6" s="18">
        <v>70</v>
      </c>
      <c r="G6" s="12">
        <v>8.8000000000000005E-3</v>
      </c>
      <c r="H6" s="12">
        <v>8.5000000000000006E-3</v>
      </c>
      <c r="I6" s="12">
        <v>8.3999999999999995E-3</v>
      </c>
      <c r="J6" s="12">
        <v>8.2000000000000007E-3</v>
      </c>
      <c r="L6" s="99"/>
      <c r="M6" s="25">
        <v>0</v>
      </c>
      <c r="N6" s="25">
        <v>0</v>
      </c>
      <c r="O6" s="25">
        <v>0</v>
      </c>
      <c r="P6" s="25">
        <v>0</v>
      </c>
      <c r="Q6" s="25">
        <f>Q3*'RT60'!$F3</f>
        <v>7.9200000000000008</v>
      </c>
      <c r="R6" s="25">
        <f>R3*'RT60'!$F3</f>
        <v>22.88</v>
      </c>
    </row>
    <row r="7" spans="2:25" x14ac:dyDescent="0.3">
      <c r="B7" s="11"/>
      <c r="C7" s="11"/>
      <c r="G7" s="10"/>
    </row>
    <row r="8" spans="2:25" x14ac:dyDescent="0.3">
      <c r="D8" s="8"/>
      <c r="G8" s="10"/>
    </row>
    <row r="9" spans="2:25" ht="14.4" customHeight="1" x14ac:dyDescent="0.3">
      <c r="E9" s="19" t="s">
        <v>65</v>
      </c>
      <c r="F9" s="93">
        <v>4000</v>
      </c>
      <c r="G9" s="93"/>
      <c r="H9" s="93"/>
      <c r="I9" s="93"/>
      <c r="J9" s="93"/>
      <c r="L9" s="94"/>
      <c r="M9" s="32"/>
      <c r="N9" s="32"/>
      <c r="O9" s="32"/>
      <c r="P9" s="32"/>
      <c r="Q9" s="32"/>
      <c r="R9" s="32"/>
    </row>
    <row r="10" spans="2:25" x14ac:dyDescent="0.3">
      <c r="E10" s="3" t="s">
        <v>68</v>
      </c>
      <c r="F10" s="3"/>
      <c r="G10" s="3">
        <v>15</v>
      </c>
      <c r="H10" s="3">
        <v>20</v>
      </c>
      <c r="I10" s="3">
        <v>25</v>
      </c>
      <c r="J10" s="3">
        <v>30</v>
      </c>
      <c r="L10" s="94"/>
      <c r="M10" s="42"/>
      <c r="N10" s="42"/>
      <c r="O10" s="42"/>
      <c r="P10" s="42"/>
      <c r="Q10" s="42"/>
      <c r="R10" s="42"/>
    </row>
    <row r="11" spans="2:25" x14ac:dyDescent="0.3">
      <c r="E11" s="18" t="s">
        <v>69</v>
      </c>
      <c r="F11" s="18">
        <v>30</v>
      </c>
      <c r="G11" s="12">
        <v>4.8599999999999997E-2</v>
      </c>
      <c r="H11" s="12">
        <v>3.7900000000000003E-2</v>
      </c>
      <c r="I11" s="12">
        <v>3.1300000000000001E-2</v>
      </c>
      <c r="J11" s="12">
        <v>2.81E-2</v>
      </c>
      <c r="L11" s="94"/>
      <c r="M11" s="43"/>
      <c r="N11" s="43"/>
      <c r="O11" s="43"/>
      <c r="P11" s="43"/>
      <c r="Q11" s="43"/>
      <c r="R11" s="43"/>
    </row>
    <row r="12" spans="2:25" x14ac:dyDescent="0.3">
      <c r="E12" s="18" t="s">
        <v>69</v>
      </c>
      <c r="F12" s="18">
        <v>50</v>
      </c>
      <c r="G12" s="12">
        <v>2.86E-2</v>
      </c>
      <c r="H12" s="12">
        <v>2.4400000000000002E-2</v>
      </c>
      <c r="I12" s="12">
        <v>2.35E-2</v>
      </c>
      <c r="J12" s="12">
        <v>2.3300000000000001E-2</v>
      </c>
      <c r="L12" s="30"/>
    </row>
    <row r="13" spans="2:25" x14ac:dyDescent="0.3">
      <c r="E13" s="18" t="s">
        <v>69</v>
      </c>
      <c r="F13" s="18">
        <v>70</v>
      </c>
      <c r="G13" s="12">
        <v>2.23E-2</v>
      </c>
      <c r="H13" s="12">
        <v>2.1299999999999999E-2</v>
      </c>
      <c r="I13" s="12">
        <v>2.1100000000000001E-2</v>
      </c>
      <c r="J13" s="12">
        <v>2.07E-2</v>
      </c>
    </row>
    <row r="14" spans="2:25" x14ac:dyDescent="0.3">
      <c r="K14" s="10"/>
      <c r="L14" s="10"/>
    </row>
    <row r="15" spans="2:25" x14ac:dyDescent="0.3">
      <c r="K15" s="10"/>
      <c r="L15" s="10"/>
    </row>
    <row r="16" spans="2:25" x14ac:dyDescent="0.3">
      <c r="K16" s="10"/>
      <c r="L16" s="10"/>
    </row>
    <row r="17" spans="11:12" x14ac:dyDescent="0.3">
      <c r="K17" s="10"/>
      <c r="L17" s="10"/>
    </row>
    <row r="18" spans="11:12" x14ac:dyDescent="0.3">
      <c r="K18" s="10"/>
      <c r="L18" s="10"/>
    </row>
    <row r="21" spans="11:12" ht="15" customHeight="1" x14ac:dyDescent="0.3"/>
    <row r="23" spans="11:12" ht="14.4" customHeight="1" x14ac:dyDescent="0.3"/>
  </sheetData>
  <mergeCells count="8">
    <mergeCell ref="F9:J9"/>
    <mergeCell ref="L9:L11"/>
    <mergeCell ref="T3:Y3"/>
    <mergeCell ref="B5:C5"/>
    <mergeCell ref="B4:C4"/>
    <mergeCell ref="L5:L6"/>
    <mergeCell ref="P2:P3"/>
    <mergeCell ref="F2:J2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Properties</vt:lpstr>
      <vt:lpstr>RT60</vt:lpstr>
      <vt:lpstr>Air absorption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</dc:creator>
  <cp:lastModifiedBy>user</cp:lastModifiedBy>
  <dcterms:created xsi:type="dcterms:W3CDTF">2018-05-23T12:12:05Z</dcterms:created>
  <dcterms:modified xsi:type="dcterms:W3CDTF">2023-12-14T21:03:47Z</dcterms:modified>
</cp:coreProperties>
</file>